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SZiF Otocac\Desktop\"/>
    </mc:Choice>
  </mc:AlternateContent>
  <bookViews>
    <workbookView xWindow="0" yWindow="0" windowWidth="28800" windowHeight="12330" firstSheet="2" activeTab="6"/>
  </bookViews>
  <sheets>
    <sheet name="SAŽETAK" sheetId="10" r:id="rId1"/>
    <sheet name=" Račun prihoda i rashoda" sheetId="3" r:id="rId2"/>
    <sheet name="Prihodi i rashodi po izvorima" sheetId="8" r:id="rId3"/>
    <sheet name="Rashodi prema funkcijskoj kl" sheetId="5" r:id="rId4"/>
    <sheet name="Račun financiranja" sheetId="6" r:id="rId5"/>
    <sheet name="Račun financiranja po izvorima" sheetId="9" r:id="rId6"/>
    <sheet name="POSEBNI DIO" sheetId="7" r:id="rId7"/>
    <sheet name="List2" sheetId="2" r:id="rId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0" i="5" l="1"/>
  <c r="C11" i="5"/>
  <c r="G12" i="5"/>
  <c r="F12" i="5"/>
  <c r="E12" i="5"/>
  <c r="E15" i="5"/>
  <c r="F15" i="5" s="1"/>
  <c r="G15" i="5" s="1"/>
  <c r="C14" i="5"/>
  <c r="J11" i="10"/>
  <c r="J12" i="10"/>
  <c r="J13" i="10"/>
  <c r="K13" i="10"/>
  <c r="L13" i="10" s="1"/>
  <c r="H11" i="10"/>
  <c r="L9" i="10"/>
  <c r="K9" i="10"/>
  <c r="J9" i="10"/>
  <c r="H8" i="10"/>
  <c r="G47" i="3"/>
  <c r="E45" i="3"/>
  <c r="F39" i="3"/>
  <c r="E41" i="3"/>
  <c r="F40" i="3"/>
  <c r="G46" i="3"/>
  <c r="G44" i="3"/>
  <c r="G43" i="3"/>
  <c r="G42" i="3"/>
  <c r="G48" i="3"/>
  <c r="H48" i="3" s="1"/>
  <c r="I48" i="3" s="1"/>
  <c r="H51" i="3"/>
  <c r="G50" i="3"/>
  <c r="H50" i="3" s="1"/>
  <c r="H53" i="3"/>
  <c r="I53" i="3" s="1"/>
  <c r="E52" i="3"/>
  <c r="G53" i="3"/>
  <c r="G56" i="3"/>
  <c r="E55" i="3"/>
  <c r="I60" i="3"/>
  <c r="H60" i="3"/>
  <c r="G60" i="3"/>
  <c r="G59" i="3"/>
  <c r="H59" i="3" s="1"/>
  <c r="I59" i="3" s="1"/>
  <c r="E58" i="3"/>
  <c r="E57" i="3" s="1"/>
  <c r="G62" i="3"/>
  <c r="H62" i="3" s="1"/>
  <c r="E61" i="3"/>
  <c r="G26" i="3"/>
  <c r="E14" i="3"/>
  <c r="E11" i="3" s="1"/>
  <c r="H26" i="3"/>
  <c r="E25" i="3"/>
  <c r="E12" i="3"/>
  <c r="D25" i="3"/>
  <c r="G29" i="3"/>
  <c r="H29" i="3" s="1"/>
  <c r="I29" i="3" s="1"/>
  <c r="G15" i="3"/>
  <c r="F25" i="3"/>
  <c r="F11" i="3" s="1"/>
  <c r="F10" i="3" s="1"/>
  <c r="F9" i="3" s="1"/>
  <c r="G27" i="3"/>
  <c r="H27" i="3" s="1"/>
  <c r="I27" i="3" s="1"/>
  <c r="E21" i="3"/>
  <c r="G22" i="3"/>
  <c r="G21" i="3" s="1"/>
  <c r="H18" i="3"/>
  <c r="I18" i="3" s="1"/>
  <c r="I19" i="3" s="1"/>
  <c r="G19" i="3"/>
  <c r="G18" i="3" s="1"/>
  <c r="G13" i="3"/>
  <c r="H13" i="3" s="1"/>
  <c r="I13" i="3" s="1"/>
  <c r="G16" i="3"/>
  <c r="H16" i="3" s="1"/>
  <c r="I16" i="3" s="1"/>
  <c r="E19" i="8"/>
  <c r="F17" i="8"/>
  <c r="B11" i="8"/>
  <c r="B18" i="8"/>
  <c r="E22" i="8"/>
  <c r="F19" i="8"/>
  <c r="E17" i="8"/>
  <c r="E16" i="8"/>
  <c r="C18" i="8"/>
  <c r="C11" i="8"/>
  <c r="E11" i="8" s="1"/>
  <c r="E15" i="8"/>
  <c r="F15" i="8" s="1"/>
  <c r="G15" i="8" s="1"/>
  <c r="E14" i="8"/>
  <c r="F14" i="8" s="1"/>
  <c r="E13" i="8"/>
  <c r="E12" i="8"/>
  <c r="F12" i="8" s="1"/>
  <c r="G12" i="8" s="1"/>
  <c r="F20" i="8"/>
  <c r="E20" i="8"/>
  <c r="E21" i="8"/>
  <c r="E38" i="8"/>
  <c r="E37" i="8" s="1"/>
  <c r="E41" i="8"/>
  <c r="B37" i="8"/>
  <c r="D37" i="8"/>
  <c r="D29" i="8"/>
  <c r="C30" i="8"/>
  <c r="G32" i="8"/>
  <c r="E31" i="8"/>
  <c r="F31" i="8" s="1"/>
  <c r="C37" i="8"/>
  <c r="E45" i="8"/>
  <c r="C42" i="8"/>
  <c r="E43" i="8"/>
  <c r="I171" i="7"/>
  <c r="J171" i="7" s="1"/>
  <c r="F64" i="7"/>
  <c r="H65" i="7"/>
  <c r="I65" i="7" s="1"/>
  <c r="J65" i="7" s="1"/>
  <c r="J64" i="7" s="1"/>
  <c r="F62" i="7"/>
  <c r="H63" i="7"/>
  <c r="H62" i="7" s="1"/>
  <c r="G137" i="7"/>
  <c r="G129" i="7" s="1"/>
  <c r="H140" i="7"/>
  <c r="H139" i="7"/>
  <c r="H138" i="7"/>
  <c r="I138" i="7" s="1"/>
  <c r="J138" i="7" s="1"/>
  <c r="H57" i="7"/>
  <c r="I57" i="7" s="1"/>
  <c r="J57" i="7" s="1"/>
  <c r="J56" i="7" s="1"/>
  <c r="J55" i="7" s="1"/>
  <c r="J54" i="7" s="1"/>
  <c r="J53" i="7" s="1"/>
  <c r="H53" i="7"/>
  <c r="H54" i="7" s="1"/>
  <c r="F56" i="7"/>
  <c r="H56" i="7" s="1"/>
  <c r="H46" i="7"/>
  <c r="H45" i="7" s="1"/>
  <c r="H35" i="7"/>
  <c r="H29" i="7" s="1"/>
  <c r="G191" i="7"/>
  <c r="H190" i="7"/>
  <c r="I190" i="7" s="1"/>
  <c r="J190" i="7" s="1"/>
  <c r="J187" i="7"/>
  <c r="H184" i="7"/>
  <c r="I184" i="7" s="1"/>
  <c r="J184" i="7" s="1"/>
  <c r="H182" i="7"/>
  <c r="I182" i="7" s="1"/>
  <c r="J182" i="7" s="1"/>
  <c r="G109" i="7"/>
  <c r="F110" i="7"/>
  <c r="F109" i="7" s="1"/>
  <c r="H114" i="7"/>
  <c r="J114" i="7" s="1"/>
  <c r="H113" i="7"/>
  <c r="J113" i="7" s="1"/>
  <c r="H112" i="7"/>
  <c r="J112" i="7" s="1"/>
  <c r="H111" i="7"/>
  <c r="I111" i="7" s="1"/>
  <c r="H130" i="7"/>
  <c r="H154" i="7"/>
  <c r="H152" i="7" s="1"/>
  <c r="H147" i="7"/>
  <c r="H146" i="7" s="1"/>
  <c r="H145" i="7" s="1"/>
  <c r="H107" i="7"/>
  <c r="I107" i="7" s="1"/>
  <c r="J107" i="7" s="1"/>
  <c r="H106" i="7"/>
  <c r="I106" i="7" s="1"/>
  <c r="J106" i="7" s="1"/>
  <c r="F105" i="7"/>
  <c r="J103" i="7"/>
  <c r="I103" i="7"/>
  <c r="H100" i="7"/>
  <c r="I100" i="7" s="1"/>
  <c r="H99" i="7"/>
  <c r="F98" i="7"/>
  <c r="F97" i="7" s="1"/>
  <c r="H89" i="7"/>
  <c r="H88" i="7" s="1"/>
  <c r="H85" i="7"/>
  <c r="J85" i="7" s="1"/>
  <c r="H84" i="7"/>
  <c r="H74" i="7"/>
  <c r="H76" i="7"/>
  <c r="H75" i="7"/>
  <c r="H72" i="7"/>
  <c r="H71" i="7"/>
  <c r="H70" i="7"/>
  <c r="F69" i="7"/>
  <c r="F73" i="7"/>
  <c r="F191" i="7"/>
  <c r="H188" i="7"/>
  <c r="J188" i="7" s="1"/>
  <c r="H189" i="7"/>
  <c r="H187" i="7"/>
  <c r="H186" i="7"/>
  <c r="H185" i="7"/>
  <c r="H183" i="7"/>
  <c r="F156" i="7"/>
  <c r="F153" i="7"/>
  <c r="F152" i="7"/>
  <c r="H118" i="7"/>
  <c r="H117" i="7" s="1"/>
  <c r="H12" i="6"/>
  <c r="G12" i="6"/>
  <c r="F12" i="6"/>
  <c r="H8" i="6"/>
  <c r="G8" i="6"/>
  <c r="F8" i="6"/>
  <c r="I154" i="7"/>
  <c r="J154" i="7" s="1"/>
  <c r="H158" i="7"/>
  <c r="H157" i="7" s="1"/>
  <c r="H156" i="7" s="1"/>
  <c r="H47" i="7"/>
  <c r="H38" i="7"/>
  <c r="H18" i="7"/>
  <c r="H17" i="7"/>
  <c r="H16" i="7"/>
  <c r="H14" i="7"/>
  <c r="H13" i="7"/>
  <c r="G14" i="8" l="1"/>
  <c r="E18" i="8"/>
  <c r="F18" i="8"/>
  <c r="B10" i="8"/>
  <c r="F11" i="8"/>
  <c r="F61" i="7"/>
  <c r="I35" i="7"/>
  <c r="J35" i="7" s="1"/>
  <c r="H61" i="3"/>
  <c r="I62" i="3"/>
  <c r="I61" i="3" s="1"/>
  <c r="E40" i="3"/>
  <c r="E39" i="3" s="1"/>
  <c r="H64" i="7"/>
  <c r="H61" i="7" s="1"/>
  <c r="I46" i="7"/>
  <c r="I45" i="7" s="1"/>
  <c r="I64" i="7"/>
  <c r="F38" i="8"/>
  <c r="G38" i="8" s="1"/>
  <c r="G37" i="8" s="1"/>
  <c r="G12" i="3"/>
  <c r="G61" i="3"/>
  <c r="G41" i="3"/>
  <c r="I26" i="3"/>
  <c r="I25" i="3" s="1"/>
  <c r="H25" i="3"/>
  <c r="G25" i="3"/>
  <c r="H19" i="3"/>
  <c r="E10" i="3"/>
  <c r="E9" i="3" s="1"/>
  <c r="H22" i="3"/>
  <c r="I22" i="3" s="1"/>
  <c r="C10" i="8"/>
  <c r="E10" i="8" s="1"/>
  <c r="F10" i="8" s="1"/>
  <c r="E30" i="8"/>
  <c r="G31" i="8"/>
  <c r="C29" i="8"/>
  <c r="I63" i="7"/>
  <c r="H137" i="7"/>
  <c r="H129" i="7" s="1"/>
  <c r="I140" i="7"/>
  <c r="J140" i="7" s="1"/>
  <c r="F55" i="7"/>
  <c r="I56" i="7"/>
  <c r="I55" i="7" s="1"/>
  <c r="I54" i="7" s="1"/>
  <c r="I53" i="7" s="1"/>
  <c r="F68" i="7"/>
  <c r="F67" i="7" s="1"/>
  <c r="I114" i="7"/>
  <c r="J111" i="7"/>
  <c r="J110" i="7" s="1"/>
  <c r="J109" i="7" s="1"/>
  <c r="I113" i="7"/>
  <c r="I112" i="7"/>
  <c r="H110" i="7"/>
  <c r="H109" i="7" s="1"/>
  <c r="H98" i="7"/>
  <c r="J100" i="7"/>
  <c r="I99" i="7"/>
  <c r="H191" i="7"/>
  <c r="H73" i="7"/>
  <c r="J99" i="7"/>
  <c r="H97" i="7"/>
  <c r="H105" i="7"/>
  <c r="I85" i="7"/>
  <c r="I188" i="7"/>
  <c r="I191" i="7" s="1"/>
  <c r="I89" i="7"/>
  <c r="I74" i="7"/>
  <c r="J89" i="7"/>
  <c r="J191" i="7"/>
  <c r="E191" i="7"/>
  <c r="J46" i="7" l="1"/>
  <c r="F37" i="8"/>
  <c r="J63" i="7"/>
  <c r="I62" i="7"/>
  <c r="I61" i="7" s="1"/>
  <c r="I110" i="7"/>
  <c r="I109" i="7" s="1"/>
  <c r="H55" i="7"/>
  <c r="F54" i="7"/>
  <c r="F53" i="7"/>
  <c r="I97" i="7"/>
  <c r="J97" i="7"/>
  <c r="J74" i="7"/>
  <c r="J73" i="7" s="1"/>
  <c r="I73" i="7"/>
  <c r="L11" i="10"/>
  <c r="K11" i="10"/>
  <c r="G11" i="10"/>
  <c r="F11" i="10"/>
  <c r="L8" i="10"/>
  <c r="K8" i="10"/>
  <c r="G8" i="10"/>
  <c r="F8" i="10"/>
  <c r="G14" i="5" l="1"/>
  <c r="F14" i="5"/>
  <c r="G11" i="5"/>
  <c r="F11" i="5"/>
  <c r="B11" i="5"/>
  <c r="E11" i="5" s="1"/>
  <c r="E110" i="7"/>
  <c r="E109" i="7"/>
  <c r="J105" i="7" l="1"/>
  <c r="I105" i="7"/>
  <c r="E105" i="7"/>
  <c r="J62" i="7"/>
  <c r="J61" i="7" s="1"/>
  <c r="J88" i="7"/>
  <c r="I88" i="7"/>
  <c r="E88" i="7"/>
  <c r="E73" i="7"/>
  <c r="E69" i="7"/>
  <c r="H69" i="7" s="1"/>
  <c r="I69" i="7" s="1"/>
  <c r="J69" i="7" s="1"/>
  <c r="E68" i="7" l="1"/>
  <c r="I58" i="3"/>
  <c r="I57" i="3" s="1"/>
  <c r="I52" i="3"/>
  <c r="I45" i="3"/>
  <c r="I41" i="3"/>
  <c r="H58" i="3"/>
  <c r="H57" i="3" s="1"/>
  <c r="H52" i="3"/>
  <c r="H45" i="3"/>
  <c r="H41" i="3"/>
  <c r="D41" i="3"/>
  <c r="D45" i="3"/>
  <c r="G45" i="3" s="1"/>
  <c r="D52" i="3"/>
  <c r="G52" i="3" s="1"/>
  <c r="D55" i="3"/>
  <c r="G55" i="3" s="1"/>
  <c r="H55" i="3" s="1"/>
  <c r="I55" i="3" s="1"/>
  <c r="D58" i="3"/>
  <c r="I31" i="3"/>
  <c r="I21" i="3"/>
  <c r="I14" i="3"/>
  <c r="I12" i="3"/>
  <c r="H31" i="3"/>
  <c r="H21" i="3"/>
  <c r="H14" i="3"/>
  <c r="H12" i="3"/>
  <c r="D14" i="3"/>
  <c r="G14" i="3" s="1"/>
  <c r="D21" i="3"/>
  <c r="D12" i="3"/>
  <c r="G30" i="8"/>
  <c r="B30" i="8"/>
  <c r="B35" i="8"/>
  <c r="G42" i="8"/>
  <c r="B42" i="8"/>
  <c r="E42" i="8" s="1"/>
  <c r="G44" i="8"/>
  <c r="G18" i="8"/>
  <c r="G16" i="8"/>
  <c r="G11" i="8"/>
  <c r="F16" i="8"/>
  <c r="D57" i="3" l="1"/>
  <c r="G58" i="3"/>
  <c r="G11" i="3"/>
  <c r="G10" i="3" s="1"/>
  <c r="H10" i="3" s="1"/>
  <c r="I10" i="3" s="1"/>
  <c r="D11" i="3"/>
  <c r="D10" i="3" s="1"/>
  <c r="E67" i="7"/>
  <c r="H67" i="7" s="1"/>
  <c r="I67" i="7" s="1"/>
  <c r="J67" i="7" s="1"/>
  <c r="H68" i="7"/>
  <c r="I68" i="7" s="1"/>
  <c r="J68" i="7" s="1"/>
  <c r="D40" i="3"/>
  <c r="G10" i="8"/>
  <c r="H11" i="3"/>
  <c r="I11" i="3"/>
  <c r="B9" i="9"/>
  <c r="H9" i="9"/>
  <c r="D39" i="3" l="1"/>
  <c r="G39" i="3" s="1"/>
  <c r="H39" i="3" s="1"/>
  <c r="I39" i="3" s="1"/>
  <c r="G40" i="3"/>
  <c r="XFD11" i="3"/>
  <c r="B14" i="5" l="1"/>
  <c r="B44" i="8"/>
  <c r="B29" i="8" s="1"/>
  <c r="E29" i="8" s="1"/>
  <c r="J45" i="7"/>
  <c r="J38" i="7"/>
  <c r="I38" i="7"/>
  <c r="J29" i="7"/>
  <c r="I29" i="7"/>
  <c r="J15" i="7"/>
  <c r="I15" i="7"/>
  <c r="J12" i="7"/>
  <c r="I12" i="7"/>
  <c r="J47" i="7"/>
  <c r="I47" i="7"/>
  <c r="J79" i="7"/>
  <c r="I79" i="7"/>
  <c r="J92" i="7"/>
  <c r="J91" i="7" s="1"/>
  <c r="I92" i="7"/>
  <c r="I91" i="7" s="1"/>
  <c r="J98" i="7"/>
  <c r="I98" i="7"/>
  <c r="E98" i="7"/>
  <c r="J118" i="7"/>
  <c r="J117" i="7" s="1"/>
  <c r="I118" i="7"/>
  <c r="I117" i="7" s="1"/>
  <c r="E118" i="7"/>
  <c r="E117" i="7" s="1"/>
  <c r="J157" i="7"/>
  <c r="J156" i="7" s="1"/>
  <c r="I157" i="7"/>
  <c r="I156" i="7" s="1"/>
  <c r="I153" i="7"/>
  <c r="J147" i="7"/>
  <c r="J146" i="7" s="1"/>
  <c r="J145" i="7" s="1"/>
  <c r="I147" i="7"/>
  <c r="I146" i="7" s="1"/>
  <c r="I145" i="7" s="1"/>
  <c r="J137" i="7"/>
  <c r="I137" i="7"/>
  <c r="J130" i="7"/>
  <c r="I130" i="7"/>
  <c r="E130" i="7"/>
  <c r="E137" i="7"/>
  <c r="E157" i="7"/>
  <c r="E156" i="7" s="1"/>
  <c r="E153" i="7"/>
  <c r="E147" i="7"/>
  <c r="E146" i="7" s="1"/>
  <c r="E145" i="7" s="1"/>
  <c r="E92" i="7"/>
  <c r="E91" i="7" s="1"/>
  <c r="E79" i="7"/>
  <c r="B10" i="5" l="1"/>
  <c r="E10" i="5" s="1"/>
  <c r="F10" i="5" s="1"/>
  <c r="G10" i="5" s="1"/>
  <c r="E14" i="5"/>
  <c r="E44" i="8"/>
  <c r="E152" i="7"/>
  <c r="H153" i="7"/>
  <c r="I152" i="7"/>
  <c r="J152" i="7" s="1"/>
  <c r="J153" i="7"/>
  <c r="E129" i="7"/>
  <c r="E97" i="7"/>
  <c r="I129" i="7"/>
  <c r="J129" i="7"/>
  <c r="J11" i="7"/>
  <c r="J9" i="7" s="1"/>
  <c r="J8" i="7" s="1"/>
  <c r="I11" i="7"/>
  <c r="I9" i="7" s="1"/>
  <c r="I8" i="7" s="1"/>
  <c r="E47" i="7"/>
  <c r="E45" i="7"/>
  <c r="E38" i="7"/>
  <c r="E29" i="7"/>
  <c r="E15" i="7"/>
  <c r="H15" i="7" s="1"/>
  <c r="E12" i="7"/>
  <c r="H12" i="7" s="1"/>
  <c r="E11" i="7" l="1"/>
  <c r="E9" i="7" l="1"/>
  <c r="H11" i="7"/>
  <c r="M13" i="7" s="1"/>
  <c r="D31" i="3"/>
  <c r="D9" i="3" s="1"/>
  <c r="G9" i="3" s="1"/>
  <c r="H9" i="3" s="1"/>
  <c r="I9" i="3" s="1"/>
  <c r="E8" i="7" l="1"/>
  <c r="H9" i="7"/>
  <c r="XFD16" i="8"/>
  <c r="H15" i="9"/>
  <c r="H12" i="9" s="1"/>
  <c r="G12" i="9"/>
  <c r="C12" i="9"/>
  <c r="B15" i="9"/>
  <c r="B12" i="9" s="1"/>
  <c r="H8" i="9"/>
  <c r="G8" i="9"/>
  <c r="C8" i="9"/>
  <c r="B8" i="9"/>
  <c r="J12" i="6"/>
  <c r="I12" i="6"/>
  <c r="J8" i="6"/>
  <c r="I8" i="6"/>
  <c r="E12" i="6"/>
  <c r="E8" i="6"/>
  <c r="D13" i="6"/>
  <c r="D12" i="6" s="1"/>
  <c r="D9" i="6"/>
  <c r="D8" i="6" s="1"/>
  <c r="L21" i="10" l="1"/>
  <c r="K21" i="10"/>
  <c r="G21" i="10"/>
  <c r="F21" i="10"/>
  <c r="K22" i="10" l="1"/>
  <c r="L22" i="10"/>
  <c r="F22" i="10"/>
  <c r="G22" i="10" l="1"/>
  <c r="F42" i="8"/>
  <c r="F30" i="8" s="1"/>
</calcChain>
</file>

<file path=xl/sharedStrings.xml><?xml version="1.0" encoding="utf-8"?>
<sst xmlns="http://schemas.openxmlformats.org/spreadsheetml/2006/main" count="460" uniqueCount="277">
  <si>
    <t>PRIHODI UKUPNO</t>
  </si>
  <si>
    <t>RASHODI UKUPNO</t>
  </si>
  <si>
    <t>NETO FINANCIRANJE</t>
  </si>
  <si>
    <t>Naziv prihoda</t>
  </si>
  <si>
    <t xml:space="preserve">A. RAČUN PRIHODA I RASHODA </t>
  </si>
  <si>
    <t>Razred</t>
  </si>
  <si>
    <t>Skupina</t>
  </si>
  <si>
    <t>Prihodi poslovanja</t>
  </si>
  <si>
    <t>Prihodi od prodaje nefinancijske imovine</t>
  </si>
  <si>
    <t>Naziv rashoda</t>
  </si>
  <si>
    <t>Rashodi poslovanja</t>
  </si>
  <si>
    <t>Rashodi za zaposlene</t>
  </si>
  <si>
    <t>Rashodi za nabavu nefinancijske imovine</t>
  </si>
  <si>
    <t>Rashodi za nabavu neproizvedene dugotrajne imovine</t>
  </si>
  <si>
    <t>RASHODI PREMA FUNKCIJSKOJ KLASIFIKACIJI</t>
  </si>
  <si>
    <t>UKUPNI RASHODI</t>
  </si>
  <si>
    <t>01 Opće javne usluge</t>
  </si>
  <si>
    <t>011 Izvršna i zakonodavna tijela, financijski i fiskalni poslovi</t>
  </si>
  <si>
    <t>013 Opće usluge</t>
  </si>
  <si>
    <t>04 Ekonomski poslovi</t>
  </si>
  <si>
    <t>041 Opći ekonomski, trgovački i poslovi vezani uz rad</t>
  </si>
  <si>
    <t>Primici od financijske imovine i zaduživanja</t>
  </si>
  <si>
    <t>Izdaci za financijsku imovinu i otplate zajmova</t>
  </si>
  <si>
    <t>II. POSEBNI DIO</t>
  </si>
  <si>
    <t>I. OPĆI DIO</t>
  </si>
  <si>
    <t>Šifra</t>
  </si>
  <si>
    <t xml:space="preserve">Naziv </t>
  </si>
  <si>
    <t>Materijalni rashodi</t>
  </si>
  <si>
    <t>Primici od zaduživanja</t>
  </si>
  <si>
    <t>Izdaci za otplatu glavnice primljenih kredita i zajmova</t>
  </si>
  <si>
    <t>Naziv izvora financiranja</t>
  </si>
  <si>
    <t>A) SAŽETAK RAČUNA PRIHODA I RASHODA</t>
  </si>
  <si>
    <t>Prihodi od prodaje proizvedene dugotrajne imovine</t>
  </si>
  <si>
    <t>Pomoći iz inozemstva i od subjekata unutar općeg proračuna</t>
  </si>
  <si>
    <t>Prihodi iz nadležnog proračuna i od HZZO-a temeljem ugovornih obveza</t>
  </si>
  <si>
    <t>Naziv</t>
  </si>
  <si>
    <t>EUR</t>
  </si>
  <si>
    <t>8 PRIMICI OD FINANCIJSKE IMOVINE I ZADUŽIVANJA</t>
  </si>
  <si>
    <t>5 IZDACI ZA FINANCIJSKU IMOVINU I OTPLATE ZAJMOVA</t>
  </si>
  <si>
    <t>PRIHODI POSLOVANJA PREMA EKONOMSKOJ KLASIFIKACIJI</t>
  </si>
  <si>
    <t>RASHODI POSLOVANJA PREMA EKONOMSKOJ KLASIFIKACIJI</t>
  </si>
  <si>
    <t>PRIHODI POSLOVANJA PREMA IZVORIMA FINANCIRANJA</t>
  </si>
  <si>
    <t>RASHODI POSLOVANJA PREMA IZVORIMA FINANCIRANJA</t>
  </si>
  <si>
    <t>Brojčana oznaka i naziv</t>
  </si>
  <si>
    <t>5 Pomoći</t>
  </si>
  <si>
    <t xml:space="preserve">  43 Ostali prihodi za posebne namjene</t>
  </si>
  <si>
    <t>1 Opći prihodi i primici</t>
  </si>
  <si>
    <t xml:space="preserve">  11 Opći prihodi i primici</t>
  </si>
  <si>
    <t>3 Vlastiti prihodi</t>
  </si>
  <si>
    <t xml:space="preserve">  31 Vlastiti prihodi</t>
  </si>
  <si>
    <t>B. RAČUN FINANCIRANJA PREMA EKONOMSKOJ KLASIFIKACIJI</t>
  </si>
  <si>
    <t>B. RAČUN FINANCIRANJA PREMA IZVORIMA FINANCIRANJA</t>
  </si>
  <si>
    <t>PRIMICI UKUPNO</t>
  </si>
  <si>
    <t>8 Namjenski primici od zaduživanja</t>
  </si>
  <si>
    <t xml:space="preserve">  81 Namjenski primici od zaduživanja</t>
  </si>
  <si>
    <t>IZDACI UKUPNO</t>
  </si>
  <si>
    <t>D) VIŠEGODIŠNJI PLAN URAVNOTEŽENJA</t>
  </si>
  <si>
    <t>VIŠAK / MANJAK + NETO FINANCIRANJE</t>
  </si>
  <si>
    <t xml:space="preserve">C) PRENESENI VIŠAK ILI PRENESENI MANJAK </t>
  </si>
  <si>
    <t>PRIJENOS VIŠKA / MANJKA IZ PRETHODNE(IH) GODINE</t>
  </si>
  <si>
    <t>PRIJENOS VIŠKA / MANJKA U SLJEDEĆE RAZDOBLJE</t>
  </si>
  <si>
    <t>VIŠAK / MANJAK + NETO FINANCIRANJE + PRIJENOS VIŠKA / MANJKA IZ PRETHODNE(IH) GODINE - PRIJENOS VIŠKA / MANJKA U SLJEDEĆE RAZDOBLJE</t>
  </si>
  <si>
    <t>VIŠAK / MANJAK IZ PRETHODNE(IH) GODINE KOJI ĆE SE RASPOREDITI / POKRITI</t>
  </si>
  <si>
    <t>VIŠAK / MANJAK TEKUĆE GODINE</t>
  </si>
  <si>
    <t>Naknade građ. i kućanstvima</t>
  </si>
  <si>
    <t>Financijski rashodi</t>
  </si>
  <si>
    <t>Donacije</t>
  </si>
  <si>
    <t>PROGRAM 3050</t>
  </si>
  <si>
    <t>Osnovno školstvo standard</t>
  </si>
  <si>
    <t>Osiguranje uvjeta rada OŠ-  minimalni standard</t>
  </si>
  <si>
    <t>Stručno usavršavanje</t>
  </si>
  <si>
    <t>Materijal i sirovine</t>
  </si>
  <si>
    <t>Sitan inventar i auto gume</t>
  </si>
  <si>
    <t>Radna odjeća i obuća</t>
  </si>
  <si>
    <t>Uslugr telefona pošte i prijevoza</t>
  </si>
  <si>
    <t>Usluge tek. I invest. Održavanja</t>
  </si>
  <si>
    <t>Usluge promidžbe i informiranja</t>
  </si>
  <si>
    <t>Komunalne usluge</t>
  </si>
  <si>
    <t>Zakupnine i najamnine</t>
  </si>
  <si>
    <t>Zdravstvene i veter. Usluge</t>
  </si>
  <si>
    <t>Intelektualne usluge</t>
  </si>
  <si>
    <t>Računalne usluge</t>
  </si>
  <si>
    <t>Premije osiguranja</t>
  </si>
  <si>
    <t>Reprezentacija</t>
  </si>
  <si>
    <t>Članarine i norme</t>
  </si>
  <si>
    <t>Pristojbe i naknade</t>
  </si>
  <si>
    <t>Ostali nespom.rashodi</t>
  </si>
  <si>
    <t>Bankarske usluge i usluge pl.prometa</t>
  </si>
  <si>
    <t>Naknade građanima i kućanstvima</t>
  </si>
  <si>
    <t>Nakn.građ.i kućanstvima-prijevoz učenika</t>
  </si>
  <si>
    <t>Aktivnost 030-02-00-3050-04</t>
  </si>
  <si>
    <t>Odgojno obrazovno i tehničko osoblje</t>
  </si>
  <si>
    <t>Plaće za redovan rad</t>
  </si>
  <si>
    <t xml:space="preserve"> Ost. rashodi za zaposlene</t>
  </si>
  <si>
    <t>Doprinos za obvezno ZO</t>
  </si>
  <si>
    <t>Naknade za prijevoz na posao i s posla</t>
  </si>
  <si>
    <t>Zdravstvene usluge</t>
  </si>
  <si>
    <t>Novč.naknada zbog nezapoš.osoba sa   invaliditetom</t>
  </si>
  <si>
    <t>Aktivnost 030-02-00-3060-01</t>
  </si>
  <si>
    <t>Djelatnost osnovnih škola iznad standarda</t>
  </si>
  <si>
    <t>Intelektualne i osobne usluge</t>
  </si>
  <si>
    <t>Izvor financiranja 31</t>
  </si>
  <si>
    <t>Kapitalni izdaci iznad standarda</t>
  </si>
  <si>
    <t>Aktivnost 030-02-00-3060-03</t>
  </si>
  <si>
    <t>Projekt besplatne prehrane</t>
  </si>
  <si>
    <t>Aktivnost 030-02-00-3060-04</t>
  </si>
  <si>
    <t>Školska kuhinja</t>
  </si>
  <si>
    <t>Aktivnost 030-02-00-3070-04</t>
  </si>
  <si>
    <t>Pilot projekt E-škole</t>
  </si>
  <si>
    <t>Izvor financiranja 11</t>
  </si>
  <si>
    <t>Izvor financiranja 54</t>
  </si>
  <si>
    <t>Ostali rashodi za zaposlene</t>
  </si>
  <si>
    <t>Doprinosi za osn.ZO</t>
  </si>
  <si>
    <t>Službena putovanja</t>
  </si>
  <si>
    <t>Naknade za prijevoz na posao i sposla</t>
  </si>
  <si>
    <t>PROGRAM K-3050-02</t>
  </si>
  <si>
    <t>Kapitalni izdaci iz decentralizacije</t>
  </si>
  <si>
    <t>Usluge telefona,pošte i prijevoza</t>
  </si>
  <si>
    <t>Aktivnost  030-02-00-3060-02</t>
  </si>
  <si>
    <t>Aktivnost 030-02-003060-05</t>
  </si>
  <si>
    <t>Produženi boravak - pomoći Grad Otočac</t>
  </si>
  <si>
    <t>Doprinos za osnovno ZO</t>
  </si>
  <si>
    <t>Pomoć korisnici</t>
  </si>
  <si>
    <t>Pomoć -korisnici</t>
  </si>
  <si>
    <t>Fond poravnanja i dod.udio u porez na dohodak</t>
  </si>
  <si>
    <t>Opći prihodi i primici</t>
  </si>
  <si>
    <t>Prihodi za posebne namjene-OŠ i SŠ</t>
  </si>
  <si>
    <t>Tekuće donacije - korisnici</t>
  </si>
  <si>
    <t>Vlastiti prihodi - korisnici</t>
  </si>
  <si>
    <t>Udžbenici i lektira</t>
  </si>
  <si>
    <t>Uredski namještaj i oprema</t>
  </si>
  <si>
    <t>PRORAČUN UKUPNO</t>
  </si>
  <si>
    <t>61 Donacije</t>
  </si>
  <si>
    <t>RAVNATELJICA</t>
  </si>
  <si>
    <t>JASMINKA DEVČIĆ,prof.</t>
  </si>
  <si>
    <t>Projekcija 
za 2027.</t>
  </si>
  <si>
    <t>Ur.materijal i ost. Mat.rashodi</t>
  </si>
  <si>
    <t>Pomoći</t>
  </si>
  <si>
    <t>Dodatna ulaganja na građ. objektima</t>
  </si>
  <si>
    <t>Rashodi za materijal i energiju</t>
  </si>
  <si>
    <t>Rashodi za usluge</t>
  </si>
  <si>
    <t>Naknade troškova zaposlenima</t>
  </si>
  <si>
    <t>Uredski materijal</t>
  </si>
  <si>
    <t>Namirnice</t>
  </si>
  <si>
    <t>Električna energija</t>
  </si>
  <si>
    <t>Plin</t>
  </si>
  <si>
    <t>Motorni benzin i dizel goriva</t>
  </si>
  <si>
    <t>Ost.materij.za proiz.energije-lož ulje</t>
  </si>
  <si>
    <t>Mater.za tek. i invest.održavanje građ.obj</t>
  </si>
  <si>
    <t>Mater.za tek. i invest.održavanje opreme</t>
  </si>
  <si>
    <t>Mater.za tek. i invest.održavanje prij.sr.</t>
  </si>
  <si>
    <t>Materijal i sr. za čišćenje i održavanje</t>
  </si>
  <si>
    <t xml:space="preserve">Literatura (glasila, časopisi,knjige i sl) </t>
  </si>
  <si>
    <t>Ostali nespomenuti rashodi poslovanja</t>
  </si>
  <si>
    <t>Ostali nespomenuti rashodi</t>
  </si>
  <si>
    <t>Izrada projektne dokumentacije za dogradnju OŠ Otočac</t>
  </si>
  <si>
    <t>Aktivnost 3060-05</t>
  </si>
  <si>
    <t>Natjecanja</t>
  </si>
  <si>
    <t>Projekt K-3070-17</t>
  </si>
  <si>
    <t>Izvor financiranja 56</t>
  </si>
  <si>
    <t>Projekt T-3070-23</t>
  </si>
  <si>
    <t>Zajedno za budućnost</t>
  </si>
  <si>
    <t>Pomoćiz iz inozemstva</t>
  </si>
  <si>
    <t>Zdravstvene i veterinarske usluge</t>
  </si>
  <si>
    <t>Projekcija proračuna
za 2027.</t>
  </si>
  <si>
    <t>Izvor financiranja 13</t>
  </si>
  <si>
    <t>Predfinanciranje</t>
  </si>
  <si>
    <t>Plan 2025.</t>
  </si>
  <si>
    <t>Plan za 2026.</t>
  </si>
  <si>
    <t>Projekcija 
za 2028.</t>
  </si>
  <si>
    <t>Proračun za 2026.</t>
  </si>
  <si>
    <t>Projekcija proračuna
za 2028.</t>
  </si>
  <si>
    <t>6 Donacije</t>
  </si>
  <si>
    <t>Pomoći iz gradskog proračuna</t>
  </si>
  <si>
    <t>Tekuće pomoći iz gradskog proračuna</t>
  </si>
  <si>
    <t>Pomoći iz Džavnog proračuna</t>
  </si>
  <si>
    <t>Tekuće pomoći iz DP</t>
  </si>
  <si>
    <t>Kap. Pomoći iz Državnog proračuna</t>
  </si>
  <si>
    <t>Tek.prijenosi remeljem prijenosa EU sredstava</t>
  </si>
  <si>
    <t>Prihodi po posebnim propisima</t>
  </si>
  <si>
    <t>Prihodi po pos.prop - školska kuhinja</t>
  </si>
  <si>
    <t>Prih. Od prodaje proizvodai pruž. Usluga</t>
  </si>
  <si>
    <t>Tekuće donacije</t>
  </si>
  <si>
    <t>Prih iz nadl.pror. za nabavu nefin imov</t>
  </si>
  <si>
    <t>Prih. Iz nadl.pror. za fin. Rash. Poslovanja</t>
  </si>
  <si>
    <t>Doprinosi na plaće</t>
  </si>
  <si>
    <t xml:space="preserve">Ostali nespomenut rashodi </t>
  </si>
  <si>
    <t>Bank. Usluge i usluge platnog prometa</t>
  </si>
  <si>
    <t>Nakn. Građ. I kućanstvima u naravi</t>
  </si>
  <si>
    <t>Ostale tek. donacije u novcu</t>
  </si>
  <si>
    <t>Postrojenja i oprema</t>
  </si>
  <si>
    <t xml:space="preserve">Knjige </t>
  </si>
  <si>
    <t>Stručno usavršavanje zaposlenika</t>
  </si>
  <si>
    <t>Nakn. građanima i kućanstvima u naravi</t>
  </si>
  <si>
    <t>Ost. tekuće donacije u naravi</t>
  </si>
  <si>
    <t>Oprema za održavanje i zaštitu</t>
  </si>
  <si>
    <t>Uredska oprema</t>
  </si>
  <si>
    <t>Aktivnost: A3050-01</t>
  </si>
  <si>
    <t>Aktivnost: A3060-01</t>
  </si>
  <si>
    <t>Djelatnost odnovnih škola iznad standarda</t>
  </si>
  <si>
    <t>Naknade građanima i kućanstvima u naravi</t>
  </si>
  <si>
    <t>37 Izvor financiranja 11</t>
  </si>
  <si>
    <t>Usluge tek i inv. Održavanja</t>
  </si>
  <si>
    <t>Sportska oprema</t>
  </si>
  <si>
    <t>Usl. Telefona pošte i prijevoza</t>
  </si>
  <si>
    <t>Uređaji , strojevi oprema</t>
  </si>
  <si>
    <t>6 PRIHODI POSLOVANJA</t>
  </si>
  <si>
    <t>7 PRIHODI OD PRODAJE NEFINANCIJSKE IMOVINE</t>
  </si>
  <si>
    <t>RASHODI POSLOVANJA</t>
  </si>
  <si>
    <t>4 RASHODI ZA NABAVU NEFINANCIJSKE IMOVINE</t>
  </si>
  <si>
    <t>RAZLIKA - VIŠAK/MANJAK</t>
  </si>
  <si>
    <t>Izv.fin.</t>
  </si>
  <si>
    <t>Opis izvora financiranja</t>
  </si>
  <si>
    <t>Prihodi za posebne namjene -OŠ</t>
  </si>
  <si>
    <t>UKUPNO</t>
  </si>
  <si>
    <t>Plan 2026</t>
  </si>
  <si>
    <t>Plan 2027</t>
  </si>
  <si>
    <t>Plan 2028</t>
  </si>
  <si>
    <t>Izvor financiranja 50</t>
  </si>
  <si>
    <t>Izvor financiranja 41</t>
  </si>
  <si>
    <t>41 Prihodi za posebne         namjene</t>
  </si>
  <si>
    <t>50 Pomoći iz Državnog proračuna</t>
  </si>
  <si>
    <t>31 Vlastiti prihodi</t>
  </si>
  <si>
    <t>Opći prihodi i primici - DEC</t>
  </si>
  <si>
    <t>Pomoći iz DP kroz opće prih i primitke-sredstva za DEC</t>
  </si>
  <si>
    <t>POVEĆANJE</t>
  </si>
  <si>
    <t>Povećanje</t>
  </si>
  <si>
    <t>Smanjenje</t>
  </si>
  <si>
    <t>Smanjanje</t>
  </si>
  <si>
    <t>REBALNS I</t>
  </si>
  <si>
    <t>Rebalans I</t>
  </si>
  <si>
    <t>REBALANS I</t>
  </si>
  <si>
    <t>SMANJENJE</t>
  </si>
  <si>
    <t>Izvor financiranja 112</t>
  </si>
  <si>
    <t>Europski socijalni fond- Pomoćnici u nastavi</t>
  </si>
  <si>
    <t xml:space="preserve">Pomoć iz DP kroz opće prihode i primitkei </t>
  </si>
  <si>
    <t>Pomoći iz proračuna JLS</t>
  </si>
  <si>
    <t>Izvor financiranja 5011</t>
  </si>
  <si>
    <t>Sitan inventar ia auto gume</t>
  </si>
  <si>
    <t>Izvor financiranja521</t>
  </si>
  <si>
    <t>I  IZMJENE I DOPUNE  FINANCIJSKOG PLANA PRORAČUNSKOG KORISNIKA JEDINICE LOKALNE I PODRUČNE (REGIONALNE) SAMOUPRAVE - OSNOVNA ŠKOLA ZRINSKIH I FRANKOPANA OTOČAC
ZA 2026.</t>
  </si>
  <si>
    <t>Opći prihodi i primici-Višak/Manjak DEC</t>
  </si>
  <si>
    <t>Smanjenj</t>
  </si>
  <si>
    <t>Kapitalni projekt K-3050-02                Izvor financiranja   1129</t>
  </si>
  <si>
    <t>Rash. Za dodatna ulaganja na nefin. Imovini</t>
  </si>
  <si>
    <t>Dod ulaganja na postrojenjima i opremi</t>
  </si>
  <si>
    <t>Dodatna ulaganja na post. I opremi</t>
  </si>
  <si>
    <t>37  Izvor financiranja 5011</t>
  </si>
  <si>
    <t xml:space="preserve"> Naknade građanima i kućanstvima</t>
  </si>
  <si>
    <t xml:space="preserve"> I IZMJENE I DOPUNE FINANCIJSKOG PLANA PRORAČUNSKOG KORISNIKA JEDINICE LOKALNE I PODRUČNE (REGIONALNE) SAMOUPRAVE 
 OSNOVNA ŠKOLA ZRINSKIH I FRANKOPANA OTOČAC ZA 2026. I PROJEKCIJA ZA 2027. I 2028. GODINU</t>
  </si>
  <si>
    <t xml:space="preserve"> I IZMJENE I DOPUNE FINANCIJSKOG PLANA PRORAČUNSKOG KORISNIKA JEDINICE LOKALNE I PODRUČNE (REGIONALNE) SAMOUPRAVE 
 OSNOVNA ŠKOLA ZRINSKIH I FRANKOPANA OTOČACZA 2026. I PROJEKCIJA ZA 2027. I 2028. GODINU</t>
  </si>
  <si>
    <t>I IZMJENE I DOPUNE FINANCIJSKOG PLANA PRORAČUNSKOG KORISNIKA JEDINICE LOKALNE I PODRUČNE (REGIONALNE) SAMOUPRAVE 
 OSNOVNA ŠKOLA ZRINSKIH I FRANKOPANA OTOČAC ZA 2026. I PROJEKCIJA ZA 2027. I 2028. GODINU</t>
  </si>
  <si>
    <t xml:space="preserve"> I IZMJENE I DOPUNE FINANCIJSKOG PLANA PRORAČUNSKOG KORISNIKA JEDINICE LOKALNE I PODRUČNE (REGIONALNE) SAMOUPRAVE 
 OSNOVNA ŠKOLA ZRINSKIH I FRANKOPANA OTOČAC ZA 2025. I PROJEKCIJA ZA 2026. I 2027. GODINU</t>
  </si>
  <si>
    <t>561 Europski socijalni fond</t>
  </si>
  <si>
    <t>112 Opći prihodi i primici -DEC</t>
  </si>
  <si>
    <t>1129 Opći prihodi i primici Višak-fond poravnanja</t>
  </si>
  <si>
    <t>432  Prih. za pos. namjene</t>
  </si>
  <si>
    <t>5011 Pomoć iz DP kroz opće prihode i primiteka korisnici</t>
  </si>
  <si>
    <t>521 Pomoći iz proračuna JLS</t>
  </si>
  <si>
    <t>50112 Pomoći iz DP kroz opće prih i primitke -sredstva za DEC</t>
  </si>
  <si>
    <t>112 Opći prihodi i primici-DEC</t>
  </si>
  <si>
    <t>1129 Višak-/manjak DEC</t>
  </si>
  <si>
    <t>432 Ostali prihodi za posebne namjene-školstvo</t>
  </si>
  <si>
    <t>5011 Pomoći iz DP kroz opće prih i primitke</t>
  </si>
  <si>
    <t>50112 Pomoći iz DP kroz opće prih i primitke-sredstva za DEC</t>
  </si>
  <si>
    <t xml:space="preserve">  </t>
  </si>
  <si>
    <t>Dod. ulaganja na post. I opremi</t>
  </si>
  <si>
    <t>RAVNATELJICA:</t>
  </si>
  <si>
    <t>JASMINKA DEVČIĆ, prof.</t>
  </si>
  <si>
    <t>U Otočcu,  20.7.2026.</t>
  </si>
  <si>
    <t>U Otočcu, 20.7.2026.</t>
  </si>
  <si>
    <t>U Otočcu,  20.7.2026</t>
  </si>
  <si>
    <t>U Otočcu,    20.7.2026</t>
  </si>
  <si>
    <t>U Otočcu, 20.7.2026</t>
  </si>
  <si>
    <t xml:space="preserve">U Otočcu, 20.7.2026    </t>
  </si>
  <si>
    <t>KLASA: 400-02/26-01/01</t>
  </si>
  <si>
    <t>URBROJ: 2125-01-01/26-4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</si>
</sst>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4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0"/>
      <name val="Arial"/>
      <family val="2"/>
      <charset val="238"/>
    </font>
    <font>
      <sz val="12"/>
      <color indexed="8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i/>
      <sz val="9"/>
      <color indexed="8"/>
      <name val="Arial"/>
      <family val="2"/>
      <charset val="238"/>
    </font>
    <font>
      <sz val="9"/>
      <color theme="1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12"/>
      <name val="Calibri"/>
      <family val="2"/>
      <charset val="238"/>
      <scheme val="minor"/>
    </font>
    <font>
      <b/>
      <sz val="14"/>
      <name val="Arial"/>
      <family val="2"/>
      <charset val="238"/>
    </font>
    <font>
      <sz val="14"/>
      <name val="Arial"/>
      <family val="2"/>
      <charset val="238"/>
    </font>
    <font>
      <b/>
      <i/>
      <sz val="10"/>
      <color indexed="8"/>
      <name val="Arial"/>
      <family val="2"/>
      <charset val="238"/>
    </font>
    <font>
      <u/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i/>
      <sz val="10"/>
      <name val="Arial"/>
      <family val="2"/>
      <charset val="238"/>
    </font>
    <font>
      <b/>
      <sz val="1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12">
    <xf numFmtId="0" fontId="0" fillId="0" borderId="0" xfId="0"/>
    <xf numFmtId="0" fontId="3" fillId="0" borderId="0" xfId="0" applyFont="1" applyAlignment="1">
      <alignment horizontal="left" wrapText="1"/>
    </xf>
    <xf numFmtId="0" fontId="5" fillId="0" borderId="0" xfId="0" applyFont="1" applyAlignment="1">
      <alignment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left" vertical="center" wrapText="1"/>
    </xf>
    <xf numFmtId="0" fontId="8" fillId="2" borderId="3" xfId="0" quotePrefix="1" applyFont="1" applyFill="1" applyBorder="1" applyAlignment="1">
      <alignment horizontal="left" vertical="center"/>
    </xf>
    <xf numFmtId="0" fontId="9" fillId="2" borderId="3" xfId="0" quotePrefix="1" applyFont="1" applyFill="1" applyBorder="1" applyAlignment="1">
      <alignment horizontal="left" vertical="center"/>
    </xf>
    <xf numFmtId="0" fontId="10" fillId="2" borderId="3" xfId="0" applyFont="1" applyFill="1" applyBorder="1" applyAlignment="1">
      <alignment horizontal="left" vertical="center"/>
    </xf>
    <xf numFmtId="0" fontId="8" fillId="2" borderId="3" xfId="0" applyFont="1" applyFill="1" applyBorder="1" applyAlignment="1">
      <alignment horizontal="left" vertical="center" wrapText="1"/>
    </xf>
    <xf numFmtId="0" fontId="9" fillId="2" borderId="3" xfId="0" quotePrefix="1" applyFont="1" applyFill="1" applyBorder="1" applyAlignment="1">
      <alignment horizontal="left" vertical="center" wrapText="1"/>
    </xf>
    <xf numFmtId="0" fontId="9" fillId="2" borderId="3" xfId="0" applyFont="1" applyFill="1" applyBorder="1" applyAlignment="1">
      <alignment horizontal="left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3" fillId="0" borderId="0" xfId="0" quotePrefix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0" fillId="2" borderId="3" xfId="0" applyFont="1" applyFill="1" applyBorder="1" applyAlignment="1">
      <alignment vertical="center" wrapText="1"/>
    </xf>
    <xf numFmtId="0" fontId="8" fillId="2" borderId="3" xfId="0" applyFont="1" applyFill="1" applyBorder="1" applyAlignment="1">
      <alignment vertical="center" wrapText="1"/>
    </xf>
    <xf numFmtId="0" fontId="10" fillId="2" borderId="3" xfId="0" quotePrefix="1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horizontal="left" vertical="center" wrapText="1"/>
    </xf>
    <xf numFmtId="0" fontId="7" fillId="0" borderId="1" xfId="0" quotePrefix="1" applyFont="1" applyBorder="1" applyAlignment="1">
      <alignment horizontal="left" wrapText="1"/>
    </xf>
    <xf numFmtId="0" fontId="7" fillId="0" borderId="2" xfId="0" quotePrefix="1" applyFont="1" applyBorder="1" applyAlignment="1">
      <alignment horizontal="left" wrapText="1"/>
    </xf>
    <xf numFmtId="0" fontId="7" fillId="0" borderId="2" xfId="0" quotePrefix="1" applyFont="1" applyBorder="1" applyAlignment="1">
      <alignment horizontal="center" wrapText="1"/>
    </xf>
    <xf numFmtId="0" fontId="7" fillId="0" borderId="2" xfId="0" quotePrefix="1" applyFont="1" applyBorder="1" applyAlignment="1">
      <alignment horizontal="left"/>
    </xf>
    <xf numFmtId="0" fontId="10" fillId="3" borderId="1" xfId="0" applyFont="1" applyFill="1" applyBorder="1" applyAlignment="1">
      <alignment horizontal="left" vertical="center"/>
    </xf>
    <xf numFmtId="0" fontId="7" fillId="0" borderId="4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 wrapText="1"/>
    </xf>
    <xf numFmtId="0" fontId="8" fillId="2" borderId="4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12" fillId="0" borderId="0" xfId="0" applyFont="1" applyAlignment="1">
      <alignment wrapText="1"/>
    </xf>
    <xf numFmtId="0" fontId="8" fillId="3" borderId="2" xfId="0" applyFont="1" applyFill="1" applyBorder="1" applyAlignment="1">
      <alignment vertical="center"/>
    </xf>
    <xf numFmtId="0" fontId="17" fillId="0" borderId="0" xfId="0" applyFont="1" applyAlignment="1">
      <alignment horizontal="center" vertical="center" wrapText="1"/>
    </xf>
    <xf numFmtId="0" fontId="18" fillId="0" borderId="0" xfId="0" applyFont="1" applyAlignment="1">
      <alignment wrapText="1"/>
    </xf>
    <xf numFmtId="0" fontId="19" fillId="0" borderId="0" xfId="0" quotePrefix="1" applyFont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10" fillId="0" borderId="1" xfId="0" quotePrefix="1" applyFont="1" applyBorder="1" applyAlignment="1">
      <alignment horizontal="left" wrapText="1"/>
    </xf>
    <xf numFmtId="0" fontId="10" fillId="0" borderId="2" xfId="0" quotePrefix="1" applyFont="1" applyBorder="1" applyAlignment="1">
      <alignment horizontal="left" wrapText="1"/>
    </xf>
    <xf numFmtId="0" fontId="10" fillId="0" borderId="2" xfId="0" quotePrefix="1" applyFont="1" applyBorder="1" applyAlignment="1">
      <alignment horizontal="center" wrapText="1"/>
    </xf>
    <xf numFmtId="0" fontId="10" fillId="0" borderId="2" xfId="0" quotePrefix="1" applyFont="1" applyBorder="1" applyAlignment="1">
      <alignment horizontal="left"/>
    </xf>
    <xf numFmtId="0" fontId="4" fillId="2" borderId="1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 indent="1"/>
    </xf>
    <xf numFmtId="0" fontId="4" fillId="2" borderId="2" xfId="0" applyFont="1" applyFill="1" applyBorder="1" applyAlignment="1">
      <alignment horizontal="left" vertical="center" wrapText="1" indent="1"/>
    </xf>
    <xf numFmtId="0" fontId="4" fillId="2" borderId="4" xfId="0" applyFont="1" applyFill="1" applyBorder="1" applyAlignment="1">
      <alignment horizontal="left" vertical="center" wrapText="1" indent="1"/>
    </xf>
    <xf numFmtId="0" fontId="7" fillId="2" borderId="1" xfId="0" applyFont="1" applyFill="1" applyBorder="1" applyAlignment="1">
      <alignment horizontal="left" vertical="center" wrapText="1"/>
    </xf>
    <xf numFmtId="0" fontId="7" fillId="2" borderId="2" xfId="0" applyFont="1" applyFill="1" applyBorder="1" applyAlignment="1">
      <alignment horizontal="left" vertical="center" wrapText="1"/>
    </xf>
    <xf numFmtId="4" fontId="3" fillId="0" borderId="0" xfId="0" applyNumberFormat="1" applyFont="1" applyAlignment="1">
      <alignment horizontal="center" vertical="center" wrapText="1"/>
    </xf>
    <xf numFmtId="4" fontId="0" fillId="0" borderId="0" xfId="0" applyNumberFormat="1"/>
    <xf numFmtId="4" fontId="7" fillId="4" borderId="3" xfId="0" applyNumberFormat="1" applyFont="1" applyFill="1" applyBorder="1" applyAlignment="1">
      <alignment horizontal="center" vertical="center" wrapText="1"/>
    </xf>
    <xf numFmtId="4" fontId="4" fillId="2" borderId="3" xfId="0" applyNumberFormat="1" applyFont="1" applyFill="1" applyBorder="1" applyAlignment="1">
      <alignment horizontal="right"/>
    </xf>
    <xf numFmtId="4" fontId="4" fillId="0" borderId="0" xfId="0" applyNumberFormat="1" applyFont="1" applyAlignment="1">
      <alignment vertical="center" wrapText="1"/>
    </xf>
    <xf numFmtId="4" fontId="4" fillId="2" borderId="3" xfId="0" applyNumberFormat="1" applyFont="1" applyFill="1" applyBorder="1" applyAlignment="1">
      <alignment horizontal="right" wrapText="1"/>
    </xf>
    <xf numFmtId="4" fontId="7" fillId="2" borderId="3" xfId="0" applyNumberFormat="1" applyFont="1" applyFill="1" applyBorder="1" applyAlignment="1">
      <alignment horizontal="right"/>
    </xf>
    <xf numFmtId="0" fontId="2" fillId="0" borderId="0" xfId="0" applyFont="1"/>
    <xf numFmtId="4" fontId="7" fillId="0" borderId="3" xfId="0" applyNumberFormat="1" applyFont="1" applyBorder="1" applyAlignment="1">
      <alignment horizontal="right" vertical="center" wrapText="1"/>
    </xf>
    <xf numFmtId="0" fontId="7" fillId="2" borderId="4" xfId="0" applyFont="1" applyFill="1" applyBorder="1" applyAlignment="1">
      <alignment horizontal="left" vertical="top" wrapText="1"/>
    </xf>
    <xf numFmtId="0" fontId="21" fillId="2" borderId="4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 indent="1"/>
    </xf>
    <xf numFmtId="0" fontId="7" fillId="2" borderId="2" xfId="0" applyFont="1" applyFill="1" applyBorder="1" applyAlignment="1">
      <alignment horizontal="left" vertical="center" wrapText="1" indent="1"/>
    </xf>
    <xf numFmtId="0" fontId="7" fillId="2" borderId="4" xfId="0" applyFont="1" applyFill="1" applyBorder="1" applyAlignment="1">
      <alignment horizontal="left" vertical="center" wrapText="1" indent="1"/>
    </xf>
    <xf numFmtId="0" fontId="4" fillId="2" borderId="1" xfId="0" applyFont="1" applyFill="1" applyBorder="1" applyAlignment="1">
      <alignment horizontal="left" vertical="top" wrapText="1" indent="1"/>
    </xf>
    <xf numFmtId="0" fontId="0" fillId="0" borderId="4" xfId="0" applyBorder="1"/>
    <xf numFmtId="0" fontId="0" fillId="0" borderId="1" xfId="0" applyBorder="1"/>
    <xf numFmtId="0" fontId="0" fillId="0" borderId="2" xfId="0" applyBorder="1"/>
    <xf numFmtId="0" fontId="22" fillId="0" borderId="2" xfId="0" applyFont="1" applyBorder="1"/>
    <xf numFmtId="0" fontId="22" fillId="0" borderId="4" xfId="0" applyFont="1" applyBorder="1"/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4" fontId="0" fillId="0" borderId="3" xfId="0" applyNumberFormat="1" applyBorder="1"/>
    <xf numFmtId="4" fontId="7" fillId="2" borderId="3" xfId="0" applyNumberFormat="1" applyFont="1" applyFill="1" applyBorder="1" applyAlignment="1">
      <alignment horizontal="right" wrapText="1"/>
    </xf>
    <xf numFmtId="4" fontId="2" fillId="0" borderId="3" xfId="0" applyNumberFormat="1" applyFont="1" applyBorder="1"/>
    <xf numFmtId="0" fontId="6" fillId="2" borderId="4" xfId="0" applyFont="1" applyFill="1" applyBorder="1" applyAlignment="1">
      <alignment horizontal="left" vertical="top" wrapText="1"/>
    </xf>
    <xf numFmtId="4" fontId="23" fillId="0" borderId="3" xfId="0" applyNumberFormat="1" applyFont="1" applyBorder="1"/>
    <xf numFmtId="4" fontId="24" fillId="0" borderId="3" xfId="0" applyNumberFormat="1" applyFont="1" applyBorder="1"/>
    <xf numFmtId="4" fontId="2" fillId="0" borderId="0" xfId="0" applyNumberFormat="1" applyFont="1"/>
    <xf numFmtId="4" fontId="7" fillId="0" borderId="0" xfId="0" applyNumberFormat="1" applyFont="1" applyAlignment="1">
      <alignment horizontal="center" vertical="center" wrapText="1"/>
    </xf>
    <xf numFmtId="0" fontId="4" fillId="2" borderId="2" xfId="0" applyFont="1" applyFill="1" applyBorder="1" applyAlignment="1">
      <alignment horizontal="right" vertical="center" wrapText="1"/>
    </xf>
    <xf numFmtId="0" fontId="4" fillId="2" borderId="1" xfId="0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horizontal="left" vertical="top" wrapText="1" indent="1"/>
    </xf>
    <xf numFmtId="0" fontId="7" fillId="2" borderId="2" xfId="0" applyFont="1" applyFill="1" applyBorder="1" applyAlignment="1">
      <alignment horizontal="left" vertical="top" wrapText="1"/>
    </xf>
    <xf numFmtId="4" fontId="0" fillId="0" borderId="4" xfId="0" applyNumberFormat="1" applyBorder="1"/>
    <xf numFmtId="0" fontId="0" fillId="0" borderId="3" xfId="0" applyBorder="1"/>
    <xf numFmtId="0" fontId="0" fillId="0" borderId="5" xfId="0" applyBorder="1" applyAlignment="1">
      <alignment horizontal="center"/>
    </xf>
    <xf numFmtId="0" fontId="2" fillId="0" borderId="3" xfId="0" applyFont="1" applyBorder="1"/>
    <xf numFmtId="4" fontId="4" fillId="2" borderId="4" xfId="0" applyNumberFormat="1" applyFont="1" applyFill="1" applyBorder="1" applyAlignment="1">
      <alignment horizontal="right" vertical="center" wrapText="1"/>
    </xf>
    <xf numFmtId="4" fontId="7" fillId="2" borderId="4" xfId="0" applyNumberFormat="1" applyFont="1" applyFill="1" applyBorder="1" applyAlignment="1">
      <alignment horizontal="right" vertical="center" wrapText="1"/>
    </xf>
    <xf numFmtId="4" fontId="2" fillId="0" borderId="5" xfId="0" applyNumberFormat="1" applyFont="1" applyBorder="1" applyAlignment="1">
      <alignment horizontal="center" vertical="center"/>
    </xf>
    <xf numFmtId="4" fontId="7" fillId="2" borderId="3" xfId="0" applyNumberFormat="1" applyFont="1" applyFill="1" applyBorder="1" applyAlignment="1">
      <alignment horizontal="center" vertical="center" wrapText="1"/>
    </xf>
    <xf numFmtId="4" fontId="7" fillId="3" borderId="3" xfId="0" applyNumberFormat="1" applyFont="1" applyFill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4" fontId="5" fillId="0" borderId="0" xfId="0" applyNumberFormat="1" applyFont="1" applyAlignment="1">
      <alignment horizontal="center" vertical="center" wrapText="1"/>
    </xf>
    <xf numFmtId="4" fontId="12" fillId="0" borderId="0" xfId="0" applyNumberFormat="1" applyFont="1" applyAlignment="1">
      <alignment wrapText="1"/>
    </xf>
    <xf numFmtId="4" fontId="10" fillId="4" borderId="1" xfId="0" quotePrefix="1" applyNumberFormat="1" applyFont="1" applyFill="1" applyBorder="1" applyAlignment="1">
      <alignment horizontal="right"/>
    </xf>
    <xf numFmtId="4" fontId="10" fillId="3" borderId="1" xfId="0" quotePrefix="1" applyNumberFormat="1" applyFont="1" applyFill="1" applyBorder="1" applyAlignment="1">
      <alignment horizontal="right"/>
    </xf>
    <xf numFmtId="4" fontId="18" fillId="0" borderId="0" xfId="0" applyNumberFormat="1" applyFont="1" applyAlignment="1">
      <alignment wrapText="1"/>
    </xf>
    <xf numFmtId="4" fontId="20" fillId="0" borderId="0" xfId="0" applyNumberFormat="1" applyFont="1" applyAlignment="1">
      <alignment horizontal="center" vertical="center" wrapText="1"/>
    </xf>
    <xf numFmtId="4" fontId="10" fillId="2" borderId="3" xfId="0" applyNumberFormat="1" applyFont="1" applyFill="1" applyBorder="1" applyAlignment="1">
      <alignment horizontal="center" vertical="center" wrapText="1"/>
    </xf>
    <xf numFmtId="4" fontId="7" fillId="3" borderId="1" xfId="0" quotePrefix="1" applyNumberFormat="1" applyFont="1" applyFill="1" applyBorder="1" applyAlignment="1">
      <alignment horizontal="right"/>
    </xf>
    <xf numFmtId="4" fontId="4" fillId="0" borderId="0" xfId="0" applyNumberFormat="1" applyFont="1"/>
    <xf numFmtId="4" fontId="8" fillId="0" borderId="0" xfId="0" applyNumberFormat="1" applyFont="1"/>
    <xf numFmtId="4" fontId="16" fillId="0" borderId="5" xfId="0" applyNumberFormat="1" applyFont="1" applyBorder="1" applyAlignment="1">
      <alignment horizontal="right" vertical="center"/>
    </xf>
    <xf numFmtId="4" fontId="7" fillId="0" borderId="3" xfId="0" applyNumberFormat="1" applyFont="1" applyBorder="1" applyAlignment="1">
      <alignment horizontal="right" wrapText="1"/>
    </xf>
    <xf numFmtId="4" fontId="10" fillId="4" borderId="3" xfId="0" applyNumberFormat="1" applyFont="1" applyFill="1" applyBorder="1" applyAlignment="1">
      <alignment horizontal="right" wrapText="1"/>
    </xf>
    <xf numFmtId="4" fontId="10" fillId="3" borderId="3" xfId="0" quotePrefix="1" applyNumberFormat="1" applyFont="1" applyFill="1" applyBorder="1" applyAlignment="1">
      <alignment horizontal="right"/>
    </xf>
    <xf numFmtId="4" fontId="7" fillId="3" borderId="3" xfId="0" quotePrefix="1" applyNumberFormat="1" applyFont="1" applyFill="1" applyBorder="1" applyAlignment="1">
      <alignment horizontal="right"/>
    </xf>
    <xf numFmtId="0" fontId="25" fillId="2" borderId="3" xfId="0" quotePrefix="1" applyFont="1" applyFill="1" applyBorder="1" applyAlignment="1">
      <alignment horizontal="left" vertical="center"/>
    </xf>
    <xf numFmtId="0" fontId="7" fillId="2" borderId="3" xfId="0" applyFont="1" applyFill="1" applyBorder="1" applyAlignment="1">
      <alignment horizontal="left" vertical="center" wrapText="1"/>
    </xf>
    <xf numFmtId="0" fontId="0" fillId="0" borderId="3" xfId="0" applyBorder="1" applyAlignment="1">
      <alignment wrapText="1"/>
    </xf>
    <xf numFmtId="4" fontId="7" fillId="2" borderId="3" xfId="0" applyNumberFormat="1" applyFont="1" applyFill="1" applyBorder="1" applyAlignment="1">
      <alignment horizontal="center"/>
    </xf>
    <xf numFmtId="4" fontId="4" fillId="2" borderId="3" xfId="0" applyNumberFormat="1" applyFont="1" applyFill="1" applyBorder="1" applyAlignment="1">
      <alignment horizontal="center"/>
    </xf>
    <xf numFmtId="0" fontId="8" fillId="2" borderId="3" xfId="0" quotePrefix="1" applyFont="1" applyFill="1" applyBorder="1" applyAlignment="1">
      <alignment horizontal="left" vertical="center" wrapText="1"/>
    </xf>
    <xf numFmtId="0" fontId="10" fillId="2" borderId="3" xfId="0" quotePrefix="1" applyFont="1" applyFill="1" applyBorder="1" applyAlignment="1">
      <alignment horizontal="left" vertical="center" wrapText="1"/>
    </xf>
    <xf numFmtId="1" fontId="3" fillId="0" borderId="0" xfId="0" applyNumberFormat="1" applyFont="1" applyAlignment="1">
      <alignment horizontal="center" vertical="center" wrapText="1"/>
    </xf>
    <xf numFmtId="1" fontId="7" fillId="4" borderId="4" xfId="0" applyNumberFormat="1" applyFont="1" applyFill="1" applyBorder="1" applyAlignment="1">
      <alignment horizontal="center" vertical="center" wrapText="1"/>
    </xf>
    <xf numFmtId="1" fontId="7" fillId="0" borderId="4" xfId="0" applyNumberFormat="1" applyFont="1" applyBorder="1" applyAlignment="1">
      <alignment horizontal="center" vertical="center" wrapText="1"/>
    </xf>
    <xf numFmtId="1" fontId="10" fillId="2" borderId="3" xfId="0" applyNumberFormat="1" applyFont="1" applyFill="1" applyBorder="1" applyAlignment="1">
      <alignment horizontal="left" vertical="center" wrapText="1"/>
    </xf>
    <xf numFmtId="1" fontId="8" fillId="2" borderId="3" xfId="0" applyNumberFormat="1" applyFont="1" applyFill="1" applyBorder="1" applyAlignment="1">
      <alignment horizontal="left" vertical="center" wrapText="1"/>
    </xf>
    <xf numFmtId="1" fontId="10" fillId="2" borderId="3" xfId="0" quotePrefix="1" applyNumberFormat="1" applyFont="1" applyFill="1" applyBorder="1" applyAlignment="1">
      <alignment horizontal="left" vertical="center"/>
    </xf>
    <xf numFmtId="1" fontId="8" fillId="2" borderId="3" xfId="0" quotePrefix="1" applyNumberFormat="1" applyFont="1" applyFill="1" applyBorder="1" applyAlignment="1">
      <alignment horizontal="left" vertical="center"/>
    </xf>
    <xf numFmtId="1" fontId="10" fillId="2" borderId="3" xfId="0" applyNumberFormat="1" applyFont="1" applyFill="1" applyBorder="1" applyAlignment="1">
      <alignment horizontal="left" vertical="center"/>
    </xf>
    <xf numFmtId="1" fontId="0" fillId="0" borderId="0" xfId="0" applyNumberFormat="1"/>
    <xf numFmtId="0" fontId="1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0" fillId="0" borderId="0" xfId="0" applyAlignment="1">
      <alignment horizontal="center"/>
    </xf>
    <xf numFmtId="4" fontId="4" fillId="2" borderId="9" xfId="0" applyNumberFormat="1" applyFont="1" applyFill="1" applyBorder="1" applyAlignment="1">
      <alignment horizontal="right"/>
    </xf>
    <xf numFmtId="0" fontId="2" fillId="0" borderId="0" xfId="0" applyFont="1" applyAlignment="1">
      <alignment wrapText="1"/>
    </xf>
    <xf numFmtId="4" fontId="2" fillId="5" borderId="3" xfId="0" applyNumberFormat="1" applyFont="1" applyFill="1" applyBorder="1" applyAlignment="1">
      <alignment vertical="center"/>
    </xf>
    <xf numFmtId="0" fontId="0" fillId="0" borderId="10" xfId="0" applyBorder="1"/>
    <xf numFmtId="4" fontId="0" fillId="0" borderId="10" xfId="0" applyNumberFormat="1" applyBorder="1"/>
    <xf numFmtId="4" fontId="26" fillId="5" borderId="3" xfId="0" applyNumberFormat="1" applyFont="1" applyFill="1" applyBorder="1" applyAlignment="1">
      <alignment horizontal="center" vertical="center" wrapText="1"/>
    </xf>
    <xf numFmtId="4" fontId="12" fillId="0" borderId="0" xfId="0" applyNumberFormat="1" applyFont="1" applyAlignment="1">
      <alignment horizontal="left"/>
    </xf>
    <xf numFmtId="4" fontId="0" fillId="0" borderId="0" xfId="0" applyNumberFormat="1" applyAlignment="1">
      <alignment horizontal="left"/>
    </xf>
    <xf numFmtId="0" fontId="10" fillId="0" borderId="1" xfId="0" quotePrefix="1" applyFont="1" applyBorder="1" applyAlignment="1">
      <alignment horizontal="left" vertical="center"/>
    </xf>
    <xf numFmtId="0" fontId="8" fillId="0" borderId="2" xfId="0" applyFont="1" applyBorder="1" applyAlignment="1">
      <alignment vertical="center"/>
    </xf>
    <xf numFmtId="0" fontId="6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12" fillId="0" borderId="0" xfId="0" applyFont="1" applyAlignment="1">
      <alignment wrapText="1"/>
    </xf>
    <xf numFmtId="0" fontId="10" fillId="3" borderId="1" xfId="0" applyFont="1" applyFill="1" applyBorder="1" applyAlignment="1">
      <alignment horizontal="left" vertical="center" wrapText="1"/>
    </xf>
    <xf numFmtId="0" fontId="8" fillId="3" borderId="2" xfId="0" applyFont="1" applyFill="1" applyBorder="1" applyAlignment="1">
      <alignment vertical="center" wrapText="1"/>
    </xf>
    <xf numFmtId="0" fontId="8" fillId="3" borderId="2" xfId="0" applyFont="1" applyFill="1" applyBorder="1" applyAlignment="1">
      <alignment vertical="center"/>
    </xf>
    <xf numFmtId="0" fontId="10" fillId="0" borderId="1" xfId="0" applyFont="1" applyBorder="1" applyAlignment="1">
      <alignment horizontal="left" vertical="center" wrapText="1"/>
    </xf>
    <xf numFmtId="0" fontId="8" fillId="0" borderId="2" xfId="0" applyFont="1" applyBorder="1" applyAlignment="1">
      <alignment vertical="center" wrapText="1"/>
    </xf>
    <xf numFmtId="0" fontId="10" fillId="0" borderId="1" xfId="0" quotePrefix="1" applyFont="1" applyBorder="1" applyAlignment="1">
      <alignment horizontal="left" vertical="center" wrapText="1"/>
    </xf>
    <xf numFmtId="0" fontId="10" fillId="3" borderId="1" xfId="0" quotePrefix="1" applyFont="1" applyFill="1" applyBorder="1" applyAlignment="1">
      <alignment horizontal="left" vertical="center" wrapText="1"/>
    </xf>
    <xf numFmtId="0" fontId="14" fillId="0" borderId="0" xfId="0" applyFont="1" applyAlignment="1">
      <alignment wrapText="1"/>
    </xf>
    <xf numFmtId="0" fontId="15" fillId="0" borderId="0" xfId="0" applyFont="1" applyAlignment="1">
      <alignment wrapText="1"/>
    </xf>
    <xf numFmtId="0" fontId="10" fillId="4" borderId="1" xfId="0" applyFont="1" applyFill="1" applyBorder="1" applyAlignment="1">
      <alignment horizontal="left" vertical="center" wrapText="1"/>
    </xf>
    <xf numFmtId="0" fontId="10" fillId="4" borderId="2" xfId="0" applyFont="1" applyFill="1" applyBorder="1" applyAlignment="1">
      <alignment horizontal="left" vertical="center" wrapText="1"/>
    </xf>
    <xf numFmtId="0" fontId="10" fillId="4" borderId="4" xfId="0" applyFont="1" applyFill="1" applyBorder="1" applyAlignment="1">
      <alignment horizontal="left" vertical="center" wrapText="1"/>
    </xf>
    <xf numFmtId="0" fontId="10" fillId="3" borderId="2" xfId="0" applyFont="1" applyFill="1" applyBorder="1" applyAlignment="1">
      <alignment horizontal="left" vertical="center" wrapText="1"/>
    </xf>
    <xf numFmtId="0" fontId="10" fillId="3" borderId="4" xfId="0" applyFont="1" applyFill="1" applyBorder="1" applyAlignment="1">
      <alignment horizontal="left" vertical="center" wrapText="1"/>
    </xf>
    <xf numFmtId="0" fontId="17" fillId="0" borderId="0" xfId="0" applyFont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1" fillId="0" borderId="0" xfId="0" applyFont="1" applyAlignment="1">
      <alignment horizontal="left"/>
    </xf>
    <xf numFmtId="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2" fillId="0" borderId="0" xfId="0" applyFont="1" applyAlignment="1">
      <alignment horizontal="left"/>
    </xf>
    <xf numFmtId="0" fontId="6" fillId="0" borderId="10" xfId="0" applyFont="1" applyBorder="1" applyAlignment="1">
      <alignment horizontal="center" vertical="center" wrapText="1"/>
    </xf>
    <xf numFmtId="4" fontId="0" fillId="0" borderId="0" xfId="0" applyNumberFormat="1" applyAlignment="1">
      <alignment horizontal="left"/>
    </xf>
    <xf numFmtId="0" fontId="12" fillId="0" borderId="0" xfId="0" applyFont="1" applyAlignment="1">
      <alignment vertical="center" wrapText="1"/>
    </xf>
    <xf numFmtId="4" fontId="6" fillId="0" borderId="0" xfId="0" applyNumberFormat="1" applyFont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7" fillId="2" borderId="2" xfId="0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 indent="1"/>
    </xf>
    <xf numFmtId="0" fontId="7" fillId="2" borderId="2" xfId="0" applyFont="1" applyFill="1" applyBorder="1" applyAlignment="1">
      <alignment horizontal="left" vertical="center" wrapText="1" indent="1"/>
    </xf>
    <xf numFmtId="0" fontId="7" fillId="2" borderId="4" xfId="0" applyFont="1" applyFill="1" applyBorder="1" applyAlignment="1">
      <alignment horizontal="left" vertical="center" wrapText="1" inden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 indent="1"/>
    </xf>
    <xf numFmtId="0" fontId="4" fillId="2" borderId="2" xfId="0" applyFont="1" applyFill="1" applyBorder="1" applyAlignment="1">
      <alignment horizontal="left" vertical="center" wrapText="1" indent="1"/>
    </xf>
    <xf numFmtId="0" fontId="4" fillId="2" borderId="4" xfId="0" applyFont="1" applyFill="1" applyBorder="1" applyAlignment="1">
      <alignment horizontal="left" vertical="center" wrapText="1" indent="1"/>
    </xf>
    <xf numFmtId="0" fontId="21" fillId="2" borderId="1" xfId="0" applyFont="1" applyFill="1" applyBorder="1" applyAlignment="1">
      <alignment horizontal="left" vertical="center" wrapText="1"/>
    </xf>
    <xf numFmtId="0" fontId="21" fillId="2" borderId="2" xfId="0" applyFont="1" applyFill="1" applyBorder="1" applyAlignment="1">
      <alignment horizontal="left" vertical="center" wrapText="1"/>
    </xf>
    <xf numFmtId="0" fontId="21" fillId="2" borderId="4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left" vertical="center" wrapText="1"/>
    </xf>
    <xf numFmtId="0" fontId="0" fillId="0" borderId="3" xfId="0" applyBorder="1" applyAlignment="1">
      <alignment horizontal="left" wrapText="1"/>
    </xf>
    <xf numFmtId="0" fontId="2" fillId="0" borderId="1" xfId="0" applyFont="1" applyBorder="1" applyAlignment="1">
      <alignment horizontal="left" wrapText="1"/>
    </xf>
    <xf numFmtId="0" fontId="2" fillId="0" borderId="2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7" fillId="4" borderId="1" xfId="0" applyFont="1" applyFill="1" applyBorder="1" applyAlignment="1">
      <alignment horizontal="center" vertical="center" wrapText="1"/>
    </xf>
    <xf numFmtId="0" fontId="13" fillId="4" borderId="2" xfId="0" applyFont="1" applyFill="1" applyBorder="1" applyAlignment="1">
      <alignment horizontal="center" vertical="center" wrapText="1"/>
    </xf>
    <xf numFmtId="0" fontId="13" fillId="4" borderId="4" xfId="0" applyFont="1" applyFill="1" applyBorder="1" applyAlignment="1">
      <alignment horizontal="center" vertical="center" wrapText="1"/>
    </xf>
    <xf numFmtId="0" fontId="21" fillId="2" borderId="6" xfId="0" applyFont="1" applyFill="1" applyBorder="1" applyAlignment="1">
      <alignment horizontal="left" vertical="center" wrapText="1"/>
    </xf>
    <xf numFmtId="0" fontId="21" fillId="2" borderId="7" xfId="0" applyFont="1" applyFill="1" applyBorder="1" applyAlignment="1">
      <alignment horizontal="left" vertical="center" wrapText="1"/>
    </xf>
    <xf numFmtId="0" fontId="21" fillId="2" borderId="8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6" fillId="2" borderId="1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0" fillId="0" borderId="0" xfId="0" applyBorder="1"/>
    <xf numFmtId="4" fontId="0" fillId="0" borderId="0" xfId="0" applyNumberFormat="1" applyBorder="1"/>
    <xf numFmtId="0" fontId="6" fillId="2" borderId="0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horizontal="left" vertical="top" wrapText="1"/>
    </xf>
    <xf numFmtId="4" fontId="24" fillId="0" borderId="0" xfId="0" applyNumberFormat="1" applyFont="1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6"/>
  <sheetViews>
    <sheetView workbookViewId="0">
      <selection activeCell="C51" sqref="C51"/>
    </sheetView>
  </sheetViews>
  <sheetFormatPr defaultRowHeight="15" x14ac:dyDescent="0.25"/>
  <cols>
    <col min="5" max="5" width="25.28515625" customWidth="1"/>
    <col min="6" max="6" width="15.42578125" style="51" customWidth="1"/>
    <col min="7" max="7" width="17.5703125" style="51" customWidth="1"/>
    <col min="8" max="8" width="15.28515625" style="51" customWidth="1"/>
    <col min="9" max="9" width="17.7109375" style="51" customWidth="1"/>
    <col min="10" max="10" width="12" style="51" customWidth="1"/>
    <col min="11" max="11" width="17.5703125" style="51" customWidth="1"/>
    <col min="12" max="12" width="18.42578125" style="51" customWidth="1"/>
    <col min="15" max="16" width="11.7109375" bestFit="1" customWidth="1"/>
  </cols>
  <sheetData>
    <row r="1" spans="1:16" ht="42" customHeight="1" x14ac:dyDescent="0.25">
      <c r="A1" s="140" t="s">
        <v>249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</row>
    <row r="2" spans="1:16" ht="18" x14ac:dyDescent="0.25">
      <c r="A2" s="3"/>
      <c r="B2" s="3"/>
      <c r="C2" s="3"/>
      <c r="D2" s="3"/>
      <c r="E2" s="3"/>
      <c r="F2" s="50"/>
      <c r="G2" s="50"/>
      <c r="H2" s="50"/>
      <c r="I2" s="50"/>
      <c r="J2" s="50"/>
      <c r="K2" s="50"/>
      <c r="L2" s="50"/>
    </row>
    <row r="3" spans="1:16" ht="15.75" x14ac:dyDescent="0.25">
      <c r="A3" s="140" t="s">
        <v>24</v>
      </c>
      <c r="B3" s="140"/>
      <c r="C3" s="140"/>
      <c r="D3" s="140"/>
      <c r="E3" s="140"/>
      <c r="F3" s="140"/>
      <c r="G3" s="140"/>
      <c r="H3" s="140"/>
      <c r="I3" s="140"/>
      <c r="J3" s="140"/>
      <c r="K3" s="141"/>
      <c r="L3" s="141"/>
    </row>
    <row r="4" spans="1:16" ht="18" x14ac:dyDescent="0.25">
      <c r="A4" s="3"/>
      <c r="B4" s="3"/>
      <c r="C4" s="3"/>
      <c r="D4" s="3"/>
      <c r="E4" s="3"/>
      <c r="F4" s="50"/>
      <c r="G4" s="50"/>
      <c r="H4" s="50"/>
      <c r="I4" s="50"/>
      <c r="J4" s="50"/>
      <c r="K4" s="54"/>
      <c r="L4" s="54"/>
    </row>
    <row r="5" spans="1:16" ht="15.75" x14ac:dyDescent="0.25">
      <c r="A5" s="140" t="s">
        <v>31</v>
      </c>
      <c r="B5" s="142"/>
      <c r="C5" s="142"/>
      <c r="D5" s="142"/>
      <c r="E5" s="142"/>
      <c r="F5" s="142"/>
      <c r="G5" s="142"/>
      <c r="H5" s="142"/>
      <c r="I5" s="142"/>
      <c r="J5" s="142"/>
      <c r="K5" s="142"/>
      <c r="L5" s="142"/>
    </row>
    <row r="6" spans="1:16" ht="18" x14ac:dyDescent="0.25">
      <c r="A6" s="1"/>
      <c r="B6" s="2"/>
      <c r="C6" s="2"/>
      <c r="D6" s="2"/>
      <c r="E6" s="5"/>
      <c r="F6" s="92"/>
      <c r="G6" s="92"/>
      <c r="H6" s="92"/>
      <c r="I6" s="92"/>
      <c r="J6" s="92"/>
      <c r="K6" s="92"/>
      <c r="L6" s="106" t="s">
        <v>36</v>
      </c>
    </row>
    <row r="7" spans="1:16" ht="38.25" x14ac:dyDescent="0.25">
      <c r="A7" s="22"/>
      <c r="B7" s="23"/>
      <c r="C7" s="23"/>
      <c r="D7" s="24"/>
      <c r="E7" s="25"/>
      <c r="F7" s="93" t="s">
        <v>167</v>
      </c>
      <c r="G7" s="93" t="s">
        <v>170</v>
      </c>
      <c r="H7" s="93" t="s">
        <v>226</v>
      </c>
      <c r="I7" s="93" t="s">
        <v>227</v>
      </c>
      <c r="J7" s="93" t="s">
        <v>231</v>
      </c>
      <c r="K7" s="93" t="s">
        <v>164</v>
      </c>
      <c r="L7" s="93" t="s">
        <v>171</v>
      </c>
    </row>
    <row r="8" spans="1:16" x14ac:dyDescent="0.25">
      <c r="A8" s="143" t="s">
        <v>0</v>
      </c>
      <c r="B8" s="144"/>
      <c r="C8" s="144"/>
      <c r="D8" s="144"/>
      <c r="E8" s="145"/>
      <c r="F8" s="94">
        <f>SUM(F9:F10)</f>
        <v>4233721.66</v>
      </c>
      <c r="G8" s="94">
        <f>SUM(G9:G10)</f>
        <v>4132915.27</v>
      </c>
      <c r="H8" s="94">
        <f>SUM(H9)</f>
        <v>244304.43</v>
      </c>
      <c r="I8" s="94"/>
      <c r="J8" s="94"/>
      <c r="K8" s="94">
        <f>SUM(K9:K10)</f>
        <v>4377219.7</v>
      </c>
      <c r="L8" s="94">
        <f>SUM(L9:L10)</f>
        <v>4377219.7</v>
      </c>
    </row>
    <row r="9" spans="1:16" x14ac:dyDescent="0.25">
      <c r="A9" s="146" t="s">
        <v>206</v>
      </c>
      <c r="B9" s="147"/>
      <c r="C9" s="147"/>
      <c r="D9" s="147"/>
      <c r="E9" s="139"/>
      <c r="F9" s="95">
        <v>4233521.66</v>
      </c>
      <c r="G9" s="95">
        <v>4132915.27</v>
      </c>
      <c r="H9" s="95">
        <v>244304.43</v>
      </c>
      <c r="I9" s="95"/>
      <c r="J9" s="95">
        <f>SUM(G9:H9)</f>
        <v>4377219.7</v>
      </c>
      <c r="K9" s="95">
        <f>SUM(J9)</f>
        <v>4377219.7</v>
      </c>
      <c r="L9" s="95">
        <f>SUM(K9)</f>
        <v>4377219.7</v>
      </c>
    </row>
    <row r="10" spans="1:16" x14ac:dyDescent="0.25">
      <c r="A10" s="138" t="s">
        <v>207</v>
      </c>
      <c r="B10" s="139"/>
      <c r="C10" s="139"/>
      <c r="D10" s="139"/>
      <c r="E10" s="139"/>
      <c r="F10" s="95">
        <v>200</v>
      </c>
      <c r="G10" s="95"/>
      <c r="H10" s="95"/>
      <c r="I10" s="95"/>
      <c r="J10" s="95"/>
      <c r="K10" s="95"/>
      <c r="L10" s="95"/>
    </row>
    <row r="11" spans="1:16" x14ac:dyDescent="0.25">
      <c r="A11" s="26" t="s">
        <v>1</v>
      </c>
      <c r="B11" s="34"/>
      <c r="C11" s="34"/>
      <c r="D11" s="34"/>
      <c r="E11" s="34"/>
      <c r="F11" s="94">
        <f>SUM(F12:F13)</f>
        <v>4233721.66</v>
      </c>
      <c r="G11" s="94">
        <f>SUM(G12:G13)</f>
        <v>4132915.27</v>
      </c>
      <c r="H11" s="94">
        <f>SUM(H12:H13)</f>
        <v>244304.43</v>
      </c>
      <c r="I11" s="94"/>
      <c r="J11" s="94">
        <f>SUM(J12:J13)</f>
        <v>4377219.7</v>
      </c>
      <c r="K11" s="94">
        <f>SUM(K12:K13)</f>
        <v>4377219.7</v>
      </c>
      <c r="L11" s="94">
        <f>SUM(L12:L13)</f>
        <v>4377219.7</v>
      </c>
    </row>
    <row r="12" spans="1:16" x14ac:dyDescent="0.25">
      <c r="A12" s="148" t="s">
        <v>208</v>
      </c>
      <c r="B12" s="147"/>
      <c r="C12" s="147"/>
      <c r="D12" s="147"/>
      <c r="E12" s="147"/>
      <c r="F12" s="95">
        <v>4069449.24</v>
      </c>
      <c r="G12" s="95">
        <v>4090236.85</v>
      </c>
      <c r="H12" s="95">
        <v>241434.43</v>
      </c>
      <c r="I12" s="95"/>
      <c r="J12" s="95">
        <f>SUM(G12:H12)</f>
        <v>4331671.28</v>
      </c>
      <c r="K12" s="95">
        <v>4331671.28</v>
      </c>
      <c r="L12" s="95">
        <v>4331671.28</v>
      </c>
    </row>
    <row r="13" spans="1:16" x14ac:dyDescent="0.25">
      <c r="A13" s="138" t="s">
        <v>209</v>
      </c>
      <c r="B13" s="139"/>
      <c r="C13" s="139"/>
      <c r="D13" s="139"/>
      <c r="E13" s="139"/>
      <c r="F13" s="95">
        <v>164272.42000000001</v>
      </c>
      <c r="G13" s="95">
        <v>42678.42</v>
      </c>
      <c r="H13" s="95">
        <v>2870</v>
      </c>
      <c r="I13" s="95"/>
      <c r="J13" s="95">
        <f>SUM(G13:H13)</f>
        <v>45548.42</v>
      </c>
      <c r="K13" s="95">
        <f>SUM(G13:H13)</f>
        <v>45548.42</v>
      </c>
      <c r="L13" s="95">
        <f>SUM(K13)</f>
        <v>45548.42</v>
      </c>
      <c r="P13" s="51"/>
    </row>
    <row r="14" spans="1:16" x14ac:dyDescent="0.25">
      <c r="A14" s="149" t="s">
        <v>210</v>
      </c>
      <c r="B14" s="144"/>
      <c r="C14" s="144"/>
      <c r="D14" s="144"/>
      <c r="E14" s="144"/>
      <c r="F14" s="94"/>
      <c r="G14" s="94"/>
      <c r="H14" s="94"/>
      <c r="I14" s="94"/>
      <c r="J14" s="94"/>
      <c r="K14" s="94"/>
      <c r="L14" s="94"/>
    </row>
    <row r="15" spans="1:16" ht="18" x14ac:dyDescent="0.25">
      <c r="A15" s="3"/>
      <c r="B15" s="16"/>
      <c r="C15" s="16"/>
      <c r="D15" s="16"/>
      <c r="E15" s="16"/>
      <c r="F15" s="96"/>
      <c r="G15" s="104"/>
      <c r="H15" s="104"/>
      <c r="I15" s="104"/>
      <c r="J15" s="104"/>
      <c r="K15" s="104"/>
      <c r="L15" s="104"/>
    </row>
    <row r="16" spans="1:16" ht="15.75" x14ac:dyDescent="0.25">
      <c r="A16" s="140"/>
      <c r="B16" s="142"/>
      <c r="C16" s="142"/>
      <c r="D16" s="142"/>
      <c r="E16" s="142"/>
      <c r="F16" s="142"/>
      <c r="G16" s="142"/>
      <c r="H16" s="142"/>
      <c r="I16" s="142"/>
      <c r="J16" s="142"/>
      <c r="K16" s="142"/>
      <c r="L16" s="142"/>
    </row>
    <row r="17" spans="1:15" ht="18" x14ac:dyDescent="0.25">
      <c r="A17" s="3"/>
      <c r="B17" s="16"/>
      <c r="C17" s="16"/>
      <c r="D17" s="16"/>
      <c r="E17" s="16"/>
      <c r="F17" s="96"/>
      <c r="G17" s="104"/>
      <c r="H17" s="104"/>
      <c r="I17" s="104"/>
      <c r="J17" s="104"/>
      <c r="K17" s="104"/>
      <c r="L17" s="104"/>
      <c r="O17" s="51"/>
    </row>
    <row r="18" spans="1:15" ht="38.25" x14ac:dyDescent="0.25">
      <c r="A18" s="22"/>
      <c r="B18" s="23"/>
      <c r="C18" s="23"/>
      <c r="D18" s="24"/>
      <c r="E18" s="25"/>
      <c r="F18" s="93" t="s">
        <v>167</v>
      </c>
      <c r="G18" s="93" t="s">
        <v>170</v>
      </c>
      <c r="H18" s="93" t="s">
        <v>226</v>
      </c>
      <c r="I18" s="93" t="s">
        <v>227</v>
      </c>
      <c r="J18" s="93" t="s">
        <v>231</v>
      </c>
      <c r="K18" s="93" t="s">
        <v>164</v>
      </c>
      <c r="L18" s="93" t="s">
        <v>171</v>
      </c>
    </row>
    <row r="19" spans="1:15" x14ac:dyDescent="0.25">
      <c r="A19" s="138" t="s">
        <v>37</v>
      </c>
      <c r="B19" s="139"/>
      <c r="C19" s="139"/>
      <c r="D19" s="139"/>
      <c r="E19" s="139"/>
      <c r="F19" s="95">
        <v>1667.67</v>
      </c>
      <c r="G19" s="95"/>
      <c r="H19" s="95"/>
      <c r="I19" s="95"/>
      <c r="J19" s="95"/>
      <c r="K19" s="95"/>
      <c r="L19" s="107"/>
    </row>
    <row r="20" spans="1:15" x14ac:dyDescent="0.25">
      <c r="A20" s="138" t="s">
        <v>38</v>
      </c>
      <c r="B20" s="139"/>
      <c r="C20" s="139"/>
      <c r="D20" s="139"/>
      <c r="E20" s="139"/>
      <c r="F20" s="95">
        <v>1667.67</v>
      </c>
      <c r="G20" s="95"/>
      <c r="H20" s="95"/>
      <c r="I20" s="95"/>
      <c r="J20" s="95"/>
      <c r="K20" s="95"/>
      <c r="L20" s="107"/>
    </row>
    <row r="21" spans="1:15" x14ac:dyDescent="0.25">
      <c r="A21" s="149" t="s">
        <v>2</v>
      </c>
      <c r="B21" s="144"/>
      <c r="C21" s="144"/>
      <c r="D21" s="144"/>
      <c r="E21" s="144"/>
      <c r="F21" s="94">
        <f t="shared" ref="F21:L21" si="0">F19-F20</f>
        <v>0</v>
      </c>
      <c r="G21" s="94">
        <f t="shared" si="0"/>
        <v>0</v>
      </c>
      <c r="H21" s="94"/>
      <c r="I21" s="94"/>
      <c r="J21" s="94"/>
      <c r="K21" s="94">
        <f t="shared" si="0"/>
        <v>0</v>
      </c>
      <c r="L21" s="94">
        <f t="shared" si="0"/>
        <v>0</v>
      </c>
    </row>
    <row r="22" spans="1:15" x14ac:dyDescent="0.25">
      <c r="A22" s="149" t="s">
        <v>57</v>
      </c>
      <c r="B22" s="144"/>
      <c r="C22" s="144"/>
      <c r="D22" s="144"/>
      <c r="E22" s="144"/>
      <c r="F22" s="94">
        <f t="shared" ref="F22:L22" si="1">F14+F21</f>
        <v>0</v>
      </c>
      <c r="G22" s="94">
        <f t="shared" si="1"/>
        <v>0</v>
      </c>
      <c r="H22" s="94"/>
      <c r="I22" s="94"/>
      <c r="J22" s="94"/>
      <c r="K22" s="94">
        <f t="shared" si="1"/>
        <v>0</v>
      </c>
      <c r="L22" s="94">
        <f t="shared" si="1"/>
        <v>0</v>
      </c>
    </row>
    <row r="23" spans="1:15" ht="18" x14ac:dyDescent="0.25">
      <c r="A23" s="15"/>
      <c r="B23" s="16"/>
      <c r="C23" s="16"/>
      <c r="D23" s="16"/>
      <c r="E23" s="16"/>
      <c r="F23" s="96"/>
      <c r="G23" s="104"/>
      <c r="H23" s="104"/>
      <c r="I23" s="104"/>
      <c r="J23" s="104"/>
      <c r="K23" s="104"/>
      <c r="L23" s="104"/>
    </row>
    <row r="24" spans="1:15" ht="15.75" x14ac:dyDescent="0.25">
      <c r="A24" s="140" t="s">
        <v>58</v>
      </c>
      <c r="B24" s="142"/>
      <c r="C24" s="142"/>
      <c r="D24" s="142"/>
      <c r="E24" s="142"/>
      <c r="F24" s="142"/>
      <c r="G24" s="142"/>
      <c r="H24" s="142"/>
      <c r="I24" s="142"/>
      <c r="J24" s="142"/>
      <c r="K24" s="142"/>
      <c r="L24" s="142"/>
    </row>
    <row r="25" spans="1:15" ht="15.75" x14ac:dyDescent="0.25">
      <c r="A25" s="32"/>
      <c r="B25" s="33"/>
      <c r="C25" s="33"/>
      <c r="D25" s="33"/>
      <c r="E25" s="33"/>
      <c r="F25" s="97"/>
      <c r="G25" s="97"/>
      <c r="H25" s="97"/>
      <c r="I25" s="97"/>
      <c r="J25" s="97"/>
      <c r="K25" s="97"/>
      <c r="L25" s="97"/>
    </row>
    <row r="26" spans="1:15" ht="38.25" x14ac:dyDescent="0.25">
      <c r="A26" s="22"/>
      <c r="B26" s="23"/>
      <c r="C26" s="23"/>
      <c r="D26" s="24"/>
      <c r="E26" s="25"/>
      <c r="F26" s="93" t="s">
        <v>167</v>
      </c>
      <c r="G26" s="93" t="s">
        <v>170</v>
      </c>
      <c r="H26" s="93" t="s">
        <v>226</v>
      </c>
      <c r="I26" s="93" t="s">
        <v>227</v>
      </c>
      <c r="J26" s="93" t="s">
        <v>231</v>
      </c>
      <c r="K26" s="93" t="s">
        <v>164</v>
      </c>
      <c r="L26" s="93" t="s">
        <v>171</v>
      </c>
    </row>
    <row r="27" spans="1:15" ht="15" customHeight="1" x14ac:dyDescent="0.25">
      <c r="A27" s="152" t="s">
        <v>59</v>
      </c>
      <c r="B27" s="153"/>
      <c r="C27" s="153"/>
      <c r="D27" s="153"/>
      <c r="E27" s="154"/>
      <c r="F27" s="98"/>
      <c r="G27" s="98"/>
      <c r="H27" s="98"/>
      <c r="I27" s="98"/>
      <c r="J27" s="98"/>
      <c r="K27" s="98"/>
      <c r="L27" s="108"/>
    </row>
    <row r="28" spans="1:15" ht="15" customHeight="1" x14ac:dyDescent="0.25">
      <c r="A28" s="149" t="s">
        <v>60</v>
      </c>
      <c r="B28" s="144"/>
      <c r="C28" s="144"/>
      <c r="D28" s="144"/>
      <c r="E28" s="144"/>
      <c r="F28" s="99"/>
      <c r="G28" s="99"/>
      <c r="H28" s="99"/>
      <c r="I28" s="99"/>
      <c r="J28" s="99"/>
      <c r="K28" s="99"/>
      <c r="L28" s="109"/>
    </row>
    <row r="29" spans="1:15" ht="45.2" customHeight="1" x14ac:dyDescent="0.25">
      <c r="A29" s="143" t="s">
        <v>61</v>
      </c>
      <c r="B29" s="155"/>
      <c r="C29" s="155"/>
      <c r="D29" s="155"/>
      <c r="E29" s="156"/>
      <c r="F29" s="99"/>
      <c r="G29" s="99"/>
      <c r="H29" s="99"/>
      <c r="I29" s="99"/>
      <c r="J29" s="99"/>
      <c r="K29" s="99"/>
      <c r="L29" s="109"/>
    </row>
    <row r="30" spans="1:15" ht="15.75" x14ac:dyDescent="0.25">
      <c r="A30" s="35"/>
      <c r="B30" s="36"/>
      <c r="C30" s="36"/>
      <c r="D30" s="36"/>
      <c r="E30" s="36"/>
      <c r="F30" s="100"/>
      <c r="G30" s="100"/>
      <c r="H30" s="100"/>
      <c r="I30" s="100"/>
      <c r="J30" s="100"/>
      <c r="K30" s="100"/>
      <c r="L30" s="100"/>
    </row>
    <row r="31" spans="1:15" ht="15.75" x14ac:dyDescent="0.25">
      <c r="A31" s="157" t="s">
        <v>56</v>
      </c>
      <c r="B31" s="157"/>
      <c r="C31" s="157"/>
      <c r="D31" s="157"/>
      <c r="E31" s="157"/>
      <c r="F31" s="157"/>
      <c r="G31" s="157"/>
      <c r="H31" s="157"/>
      <c r="I31" s="157"/>
      <c r="J31" s="157"/>
      <c r="K31" s="157"/>
      <c r="L31" s="157"/>
    </row>
    <row r="32" spans="1:15" ht="18" x14ac:dyDescent="0.25">
      <c r="A32" s="37"/>
      <c r="B32" s="38"/>
      <c r="C32" s="38"/>
      <c r="D32" s="38"/>
      <c r="E32" s="38"/>
      <c r="F32" s="101"/>
      <c r="G32" s="105"/>
      <c r="H32" s="105"/>
      <c r="I32" s="105"/>
      <c r="J32" s="105"/>
      <c r="K32" s="105"/>
      <c r="L32" s="105"/>
    </row>
    <row r="33" spans="1:12" ht="38.25" x14ac:dyDescent="0.25">
      <c r="A33" s="39"/>
      <c r="B33" s="40"/>
      <c r="C33" s="40"/>
      <c r="D33" s="41"/>
      <c r="E33" s="42"/>
      <c r="F33" s="102" t="s">
        <v>167</v>
      </c>
      <c r="G33" s="102" t="s">
        <v>170</v>
      </c>
      <c r="H33" s="102"/>
      <c r="I33" s="102"/>
      <c r="J33" s="102"/>
      <c r="K33" s="102" t="s">
        <v>164</v>
      </c>
      <c r="L33" s="102" t="s">
        <v>171</v>
      </c>
    </row>
    <row r="34" spans="1:12" x14ac:dyDescent="0.25">
      <c r="A34" s="152" t="s">
        <v>59</v>
      </c>
      <c r="B34" s="153"/>
      <c r="C34" s="153"/>
      <c r="D34" s="153"/>
      <c r="E34" s="154"/>
      <c r="F34" s="98"/>
      <c r="G34" s="98"/>
      <c r="H34" s="98"/>
      <c r="I34" s="98"/>
      <c r="J34" s="98"/>
      <c r="K34" s="98"/>
      <c r="L34" s="108"/>
    </row>
    <row r="35" spans="1:12" ht="28.5" customHeight="1" x14ac:dyDescent="0.25">
      <c r="A35" s="152" t="s">
        <v>62</v>
      </c>
      <c r="B35" s="153"/>
      <c r="C35" s="153"/>
      <c r="D35" s="153"/>
      <c r="E35" s="154"/>
      <c r="F35" s="98"/>
      <c r="G35" s="98"/>
      <c r="H35" s="98"/>
      <c r="I35" s="98"/>
      <c r="J35" s="98"/>
      <c r="K35" s="98"/>
      <c r="L35" s="108"/>
    </row>
    <row r="36" spans="1:12" x14ac:dyDescent="0.25">
      <c r="A36" s="152" t="s">
        <v>63</v>
      </c>
      <c r="B36" s="158"/>
      <c r="C36" s="158"/>
      <c r="D36" s="158"/>
      <c r="E36" s="159"/>
      <c r="F36" s="98"/>
      <c r="G36" s="98"/>
      <c r="H36" s="98"/>
      <c r="I36" s="98"/>
      <c r="J36" s="98"/>
      <c r="K36" s="98"/>
      <c r="L36" s="108"/>
    </row>
    <row r="37" spans="1:12" ht="15" customHeight="1" x14ac:dyDescent="0.25">
      <c r="A37" s="149" t="s">
        <v>60</v>
      </c>
      <c r="B37" s="144"/>
      <c r="C37" s="144"/>
      <c r="D37" s="144"/>
      <c r="E37" s="144"/>
      <c r="F37" s="103"/>
      <c r="G37" s="103"/>
      <c r="H37" s="103"/>
      <c r="I37" s="103"/>
      <c r="J37" s="103"/>
      <c r="K37" s="103"/>
      <c r="L37" s="110"/>
    </row>
    <row r="38" spans="1:12" ht="17.25" customHeight="1" x14ac:dyDescent="0.25"/>
    <row r="39" spans="1:12" x14ac:dyDescent="0.25">
      <c r="A39" s="150"/>
      <c r="B39" s="151"/>
      <c r="C39" s="151"/>
      <c r="D39" s="151"/>
      <c r="E39" s="151"/>
      <c r="F39" s="151"/>
      <c r="G39" s="151"/>
      <c r="H39" s="151"/>
      <c r="I39" s="151"/>
      <c r="J39" s="151"/>
      <c r="K39" s="151"/>
      <c r="L39" s="151"/>
    </row>
    <row r="40" spans="1:12" ht="9.1999999999999993" customHeight="1" x14ac:dyDescent="0.25"/>
    <row r="43" spans="1:12" ht="15.75" x14ac:dyDescent="0.25">
      <c r="A43" s="160" t="s">
        <v>275</v>
      </c>
      <c r="B43" s="160"/>
      <c r="C43" s="160"/>
      <c r="D43" s="160"/>
      <c r="E43" s="51"/>
    </row>
    <row r="44" spans="1:12" ht="15.75" x14ac:dyDescent="0.25">
      <c r="A44" s="160" t="s">
        <v>276</v>
      </c>
      <c r="B44" s="160"/>
      <c r="C44" s="160"/>
      <c r="D44" s="160"/>
      <c r="E44" s="51"/>
      <c r="G44" s="161" t="s">
        <v>133</v>
      </c>
      <c r="H44" s="161"/>
      <c r="I44" s="161"/>
      <c r="J44" s="161"/>
      <c r="K44" s="161"/>
    </row>
    <row r="45" spans="1:12" x14ac:dyDescent="0.25">
      <c r="A45" s="162"/>
      <c r="B45" s="162"/>
      <c r="C45" s="162"/>
      <c r="D45" s="162"/>
      <c r="E45" s="51"/>
    </row>
    <row r="46" spans="1:12" ht="15.75" x14ac:dyDescent="0.25">
      <c r="A46" s="160" t="s">
        <v>272</v>
      </c>
      <c r="B46" s="163"/>
      <c r="C46" s="163"/>
      <c r="D46" s="163"/>
      <c r="E46" s="51"/>
      <c r="G46" s="161" t="s">
        <v>134</v>
      </c>
      <c r="H46" s="161"/>
      <c r="I46" s="161"/>
      <c r="J46" s="161"/>
      <c r="K46" s="161"/>
    </row>
  </sheetData>
  <mergeCells count="30">
    <mergeCell ref="A43:D43"/>
    <mergeCell ref="A44:D44"/>
    <mergeCell ref="G44:K44"/>
    <mergeCell ref="A45:D45"/>
    <mergeCell ref="A46:D46"/>
    <mergeCell ref="G46:K46"/>
    <mergeCell ref="A39:L39"/>
    <mergeCell ref="A21:E21"/>
    <mergeCell ref="A22:E22"/>
    <mergeCell ref="A24:L24"/>
    <mergeCell ref="A27:E27"/>
    <mergeCell ref="A28:E28"/>
    <mergeCell ref="A29:E29"/>
    <mergeCell ref="A31:L31"/>
    <mergeCell ref="A34:E34"/>
    <mergeCell ref="A35:E35"/>
    <mergeCell ref="A36:E36"/>
    <mergeCell ref="A37:E37"/>
    <mergeCell ref="A20:E20"/>
    <mergeCell ref="A1:L1"/>
    <mergeCell ref="A3:L3"/>
    <mergeCell ref="A5:L5"/>
    <mergeCell ref="A8:E8"/>
    <mergeCell ref="A9:E9"/>
    <mergeCell ref="A10:E10"/>
    <mergeCell ref="A12:E12"/>
    <mergeCell ref="A13:E13"/>
    <mergeCell ref="A14:E14"/>
    <mergeCell ref="A16:L16"/>
    <mergeCell ref="A19:E19"/>
  </mergeCells>
  <pageMargins left="0.7" right="0.7" top="0.75" bottom="0.75" header="0.3" footer="0.3"/>
  <pageSetup paperSize="9" scale="5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69"/>
  <sheetViews>
    <sheetView workbookViewId="0">
      <selection activeCell="A69" sqref="A69:C69"/>
    </sheetView>
  </sheetViews>
  <sheetFormatPr defaultRowHeight="15" x14ac:dyDescent="0.25"/>
  <cols>
    <col min="1" max="1" width="7.42578125" bestFit="1" customWidth="1"/>
    <col min="2" max="2" width="8.28515625" style="126" customWidth="1"/>
    <col min="3" max="3" width="33.7109375" customWidth="1"/>
    <col min="4" max="4" width="25.28515625" customWidth="1"/>
    <col min="5" max="5" width="19.28515625" customWidth="1"/>
    <col min="6" max="6" width="15.5703125" customWidth="1"/>
    <col min="7" max="7" width="20.42578125" style="51" customWidth="1"/>
    <col min="8" max="8" width="18.28515625" customWidth="1"/>
    <col min="9" max="9" width="16.28515625" style="133" customWidth="1"/>
    <col min="10" max="11" width="11.5703125" bestFit="1" customWidth="1"/>
    <col min="12" max="12" width="13.85546875" style="51" bestFit="1" customWidth="1"/>
    <col min="14" max="14" width="13.5703125" style="51" customWidth="1"/>
  </cols>
  <sheetData>
    <row r="1" spans="1:14 16384:16384" ht="32.25" customHeight="1" x14ac:dyDescent="0.25">
      <c r="A1" s="140" t="s">
        <v>249</v>
      </c>
      <c r="B1" s="140"/>
      <c r="C1" s="140"/>
      <c r="D1" s="140"/>
      <c r="E1" s="140"/>
      <c r="F1" s="140"/>
      <c r="G1" s="140"/>
      <c r="H1" s="140"/>
    </row>
    <row r="2" spans="1:14 16384:16384" ht="18" customHeight="1" x14ac:dyDescent="0.25">
      <c r="A2" s="3"/>
      <c r="B2" s="118"/>
      <c r="C2" s="3"/>
      <c r="D2" s="3"/>
      <c r="E2" s="3"/>
      <c r="F2" s="3"/>
      <c r="G2" s="50"/>
      <c r="H2" s="3"/>
    </row>
    <row r="3" spans="1:14 16384:16384" ht="15.95" customHeight="1" x14ac:dyDescent="0.25">
      <c r="A3" s="140" t="s">
        <v>24</v>
      </c>
      <c r="B3" s="140"/>
      <c r="C3" s="140"/>
      <c r="D3" s="140"/>
      <c r="E3" s="140"/>
      <c r="F3" s="140"/>
      <c r="G3" s="140"/>
      <c r="H3" s="140"/>
    </row>
    <row r="4" spans="1:14 16384:16384" ht="18" x14ac:dyDescent="0.25">
      <c r="A4" s="3"/>
      <c r="B4" s="118"/>
      <c r="C4" s="3"/>
      <c r="D4" s="3"/>
      <c r="E4" s="3"/>
      <c r="F4" s="3"/>
      <c r="G4" s="54"/>
      <c r="H4" s="4"/>
    </row>
    <row r="5" spans="1:14 16384:16384" ht="18" customHeight="1" x14ac:dyDescent="0.25">
      <c r="A5" s="140" t="s">
        <v>4</v>
      </c>
      <c r="B5" s="140"/>
      <c r="C5" s="140"/>
      <c r="D5" s="140"/>
      <c r="E5" s="140"/>
      <c r="F5" s="140"/>
      <c r="G5" s="140"/>
      <c r="H5" s="140"/>
    </row>
    <row r="6" spans="1:14 16384:16384" ht="15.95" customHeight="1" x14ac:dyDescent="0.25">
      <c r="A6" s="140" t="s">
        <v>39</v>
      </c>
      <c r="B6" s="140"/>
      <c r="C6" s="140"/>
      <c r="D6" s="140"/>
      <c r="E6" s="140"/>
      <c r="F6" s="140"/>
      <c r="G6" s="140"/>
      <c r="H6" s="140"/>
    </row>
    <row r="7" spans="1:14 16384:16384" ht="18" x14ac:dyDescent="0.25">
      <c r="A7" s="3"/>
      <c r="B7" s="118"/>
      <c r="C7" s="3"/>
      <c r="D7" s="3"/>
      <c r="E7" s="3"/>
      <c r="F7" s="3"/>
      <c r="G7" s="54"/>
      <c r="H7" s="4"/>
    </row>
    <row r="8" spans="1:14 16384:16384" ht="25.5" x14ac:dyDescent="0.25">
      <c r="A8" s="14" t="s">
        <v>5</v>
      </c>
      <c r="B8" s="119" t="s">
        <v>6</v>
      </c>
      <c r="C8" s="13" t="s">
        <v>3</v>
      </c>
      <c r="D8" s="14" t="s">
        <v>168</v>
      </c>
      <c r="E8" s="14" t="s">
        <v>226</v>
      </c>
      <c r="F8" s="14" t="s">
        <v>227</v>
      </c>
      <c r="G8" s="135" t="s">
        <v>231</v>
      </c>
      <c r="H8" s="14" t="s">
        <v>135</v>
      </c>
      <c r="I8" s="14" t="s">
        <v>169</v>
      </c>
    </row>
    <row r="9" spans="1:14 16384:16384" x14ac:dyDescent="0.25">
      <c r="A9" s="28"/>
      <c r="B9" s="120"/>
      <c r="C9" s="27" t="s">
        <v>0</v>
      </c>
      <c r="D9" s="58">
        <f>SUM(D10+D31)</f>
        <v>4132915.2699999996</v>
      </c>
      <c r="E9" s="58">
        <f>SUM(E10)</f>
        <v>244388.51</v>
      </c>
      <c r="F9" s="58">
        <f>SUM(F10)</f>
        <v>-84.08</v>
      </c>
      <c r="G9" s="74">
        <f>SUM(D9:F9)</f>
        <v>4377219.6999999993</v>
      </c>
      <c r="H9" s="58">
        <f>SUM(G9)</f>
        <v>4377219.6999999993</v>
      </c>
      <c r="I9" s="58">
        <f>SUM(H9)</f>
        <v>4377219.6999999993</v>
      </c>
    </row>
    <row r="10" spans="1:14 16384:16384" s="57" customFormat="1" ht="15.95" customHeight="1" x14ac:dyDescent="0.25">
      <c r="A10" s="6">
        <v>6</v>
      </c>
      <c r="B10" s="121"/>
      <c r="C10" s="6" t="s">
        <v>7</v>
      </c>
      <c r="D10" s="56">
        <f>SUM(D11+D18+D21+D25)</f>
        <v>4132915.2699999996</v>
      </c>
      <c r="E10" s="56">
        <f>SUM(E11+E18+E21+E25)</f>
        <v>244388.51</v>
      </c>
      <c r="F10" s="56">
        <f>SUM(F11)</f>
        <v>-84.08</v>
      </c>
      <c r="G10" s="76">
        <f>SUM(G11+G25)</f>
        <v>4354919.7</v>
      </c>
      <c r="H10" s="56">
        <f>SUM(G10)</f>
        <v>4354919.7</v>
      </c>
      <c r="I10" s="56">
        <f>SUM(H10)</f>
        <v>4354919.7</v>
      </c>
      <c r="L10" s="80"/>
      <c r="N10" s="80"/>
    </row>
    <row r="11" spans="1:14 16384:16384" s="57" customFormat="1" ht="25.5" x14ac:dyDescent="0.25">
      <c r="A11" s="6"/>
      <c r="B11" s="121">
        <v>63</v>
      </c>
      <c r="C11" s="6" t="s">
        <v>33</v>
      </c>
      <c r="D11" s="56">
        <f>SUM(D12+D14)</f>
        <v>3498094.67</v>
      </c>
      <c r="E11" s="56">
        <f>SUM(E14+E12)</f>
        <v>209125.44</v>
      </c>
      <c r="F11" s="56">
        <f>SUM(F25)</f>
        <v>-84.08</v>
      </c>
      <c r="G11" s="76">
        <f>SUM(G12+G14)</f>
        <v>3707220.11</v>
      </c>
      <c r="H11" s="56">
        <f>SUM(H12+H14+H17)</f>
        <v>3707220.11</v>
      </c>
      <c r="I11" s="56">
        <f>SUM(I12+I14+I17)</f>
        <v>3491374.86</v>
      </c>
      <c r="K11" s="80"/>
      <c r="L11" s="80"/>
      <c r="N11" s="80"/>
      <c r="XFD11" s="57">
        <f>SUM(A11:XFC11)</f>
        <v>14613014.109999999</v>
      </c>
    </row>
    <row r="12" spans="1:14 16384:16384" s="57" customFormat="1" x14ac:dyDescent="0.25">
      <c r="A12" s="6"/>
      <c r="B12" s="121">
        <v>636</v>
      </c>
      <c r="C12" s="6" t="s">
        <v>173</v>
      </c>
      <c r="D12" s="56">
        <f>SUM(D13)</f>
        <v>58490</v>
      </c>
      <c r="E12" s="56">
        <f>SUM(E13)</f>
        <v>3095</v>
      </c>
      <c r="F12" s="56"/>
      <c r="G12" s="76">
        <f>SUM(G13)</f>
        <v>61585</v>
      </c>
      <c r="H12" s="56">
        <f>SUM(H13)</f>
        <v>61585</v>
      </c>
      <c r="I12" s="56">
        <f>SUM(I13)</f>
        <v>61585</v>
      </c>
      <c r="K12" s="80"/>
      <c r="L12" s="80"/>
      <c r="N12" s="80"/>
    </row>
    <row r="13" spans="1:14 16384:16384" x14ac:dyDescent="0.25">
      <c r="A13" s="6"/>
      <c r="B13" s="122">
        <v>636131</v>
      </c>
      <c r="C13" s="10" t="s">
        <v>174</v>
      </c>
      <c r="D13" s="53">
        <v>58490</v>
      </c>
      <c r="E13" s="53">
        <v>3095</v>
      </c>
      <c r="F13" s="53"/>
      <c r="G13" s="74">
        <f>SUM(D13:F13)</f>
        <v>61585</v>
      </c>
      <c r="H13" s="53">
        <f>SUM(G13)</f>
        <v>61585</v>
      </c>
      <c r="I13" s="53">
        <f>SUM(H13)</f>
        <v>61585</v>
      </c>
      <c r="K13" s="51"/>
    </row>
    <row r="14" spans="1:14 16384:16384" s="57" customFormat="1" x14ac:dyDescent="0.25">
      <c r="A14" s="6"/>
      <c r="B14" s="121">
        <v>636</v>
      </c>
      <c r="C14" s="6" t="s">
        <v>175</v>
      </c>
      <c r="D14" s="56">
        <f>SUM(D15:D16)</f>
        <v>3439604.67</v>
      </c>
      <c r="E14" s="56">
        <f>SUM(E15:E16)</f>
        <v>206030.44</v>
      </c>
      <c r="F14" s="56"/>
      <c r="G14" s="76">
        <f>SUM(D14:F14)</f>
        <v>3645635.11</v>
      </c>
      <c r="H14" s="56">
        <f>SUM(H15:H16)</f>
        <v>3645635.11</v>
      </c>
      <c r="I14" s="56">
        <f>SUM(I15:I16)</f>
        <v>3429789.86</v>
      </c>
      <c r="K14" s="80"/>
      <c r="L14" s="80"/>
      <c r="N14" s="80"/>
    </row>
    <row r="15" spans="1:14 16384:16384" x14ac:dyDescent="0.25">
      <c r="A15" s="6"/>
      <c r="B15" s="122">
        <v>636111</v>
      </c>
      <c r="C15" s="10" t="s">
        <v>176</v>
      </c>
      <c r="D15" s="53">
        <v>3310404.67</v>
      </c>
      <c r="E15" s="53">
        <v>195230.44</v>
      </c>
      <c r="F15" s="53"/>
      <c r="G15" s="74">
        <f>SUM(D15:F15)</f>
        <v>3505635.11</v>
      </c>
      <c r="H15" s="53">
        <v>3505635.11</v>
      </c>
      <c r="I15" s="53">
        <v>3289789.86</v>
      </c>
      <c r="K15" s="51"/>
      <c r="L15" t="s">
        <v>265</v>
      </c>
    </row>
    <row r="16" spans="1:14 16384:16384" x14ac:dyDescent="0.25">
      <c r="A16" s="6"/>
      <c r="B16" s="122">
        <v>636121</v>
      </c>
      <c r="C16" s="10" t="s">
        <v>177</v>
      </c>
      <c r="D16" s="53">
        <v>129200</v>
      </c>
      <c r="E16" s="53">
        <v>10800</v>
      </c>
      <c r="F16" s="53"/>
      <c r="G16" s="74">
        <f>SUM(D16:F16)</f>
        <v>140000</v>
      </c>
      <c r="H16" s="53">
        <f>SUM(G16)</f>
        <v>140000</v>
      </c>
      <c r="I16" s="53">
        <f>SUM(H16)</f>
        <v>140000</v>
      </c>
      <c r="K16" s="51"/>
    </row>
    <row r="17" spans="1:14" s="57" customFormat="1" x14ac:dyDescent="0.25">
      <c r="A17" s="6"/>
      <c r="B17" s="121"/>
      <c r="C17" s="6"/>
      <c r="D17" s="56"/>
      <c r="E17" s="56"/>
      <c r="F17" s="56"/>
      <c r="G17" s="76"/>
      <c r="H17" s="56"/>
      <c r="I17" s="56"/>
      <c r="K17" s="80"/>
      <c r="L17" s="80"/>
      <c r="N17" s="80"/>
    </row>
    <row r="18" spans="1:14" s="57" customFormat="1" x14ac:dyDescent="0.25">
      <c r="A18" s="6"/>
      <c r="B18" s="121">
        <v>65</v>
      </c>
      <c r="C18" s="6" t="s">
        <v>179</v>
      </c>
      <c r="D18" s="56">
        <v>14700</v>
      </c>
      <c r="E18" s="56">
        <v>1800</v>
      </c>
      <c r="F18" s="56"/>
      <c r="G18" s="76">
        <f>SUM(G19)</f>
        <v>16500</v>
      </c>
      <c r="H18" s="56">
        <f>SUM(D18:E18)</f>
        <v>16500</v>
      </c>
      <c r="I18" s="56">
        <f>SUM(H18)</f>
        <v>16500</v>
      </c>
      <c r="K18" s="80"/>
      <c r="L18" s="80"/>
      <c r="N18" s="80"/>
    </row>
    <row r="19" spans="1:14" x14ac:dyDescent="0.25">
      <c r="A19" s="6"/>
      <c r="B19" s="122">
        <v>6526</v>
      </c>
      <c r="C19" s="10" t="s">
        <v>180</v>
      </c>
      <c r="D19" s="53">
        <v>14700</v>
      </c>
      <c r="E19" s="53">
        <v>1800</v>
      </c>
      <c r="F19" s="53"/>
      <c r="G19" s="74">
        <f>SUM(D19:F19)</f>
        <v>16500</v>
      </c>
      <c r="H19" s="53">
        <f>SUM(G19)</f>
        <v>16500</v>
      </c>
      <c r="I19" s="53">
        <f>SUM(I18)</f>
        <v>16500</v>
      </c>
    </row>
    <row r="20" spans="1:14" x14ac:dyDescent="0.25">
      <c r="A20" s="6"/>
      <c r="B20" s="122"/>
      <c r="C20" s="10"/>
      <c r="D20" s="53"/>
      <c r="E20" s="53"/>
      <c r="F20" s="53"/>
      <c r="G20" s="74"/>
      <c r="H20" s="53"/>
      <c r="I20" s="53"/>
      <c r="K20" s="51"/>
    </row>
    <row r="21" spans="1:14" x14ac:dyDescent="0.25">
      <c r="A21" s="7"/>
      <c r="B21" s="123">
        <v>66</v>
      </c>
      <c r="C21" s="8"/>
      <c r="D21" s="56">
        <f>SUM(D22:D23)</f>
        <v>1632.15</v>
      </c>
      <c r="E21" s="56">
        <f>SUM(E22)</f>
        <v>4167.8500000000004</v>
      </c>
      <c r="F21" s="56"/>
      <c r="G21" s="74">
        <f>SUM(G22)</f>
        <v>5800</v>
      </c>
      <c r="H21" s="56">
        <f>SUM(H22:H23)</f>
        <v>5800</v>
      </c>
      <c r="I21" s="56">
        <f>SUM(I22:I23)</f>
        <v>5800</v>
      </c>
      <c r="K21" s="51"/>
    </row>
    <row r="22" spans="1:14" x14ac:dyDescent="0.25">
      <c r="A22" s="7"/>
      <c r="B22" s="123">
        <v>6615</v>
      </c>
      <c r="C22" s="8" t="s">
        <v>181</v>
      </c>
      <c r="D22" s="53">
        <v>1632.15</v>
      </c>
      <c r="E22" s="53">
        <v>4167.8500000000004</v>
      </c>
      <c r="F22" s="53"/>
      <c r="G22" s="74">
        <f>SUM(D22:E22)</f>
        <v>5800</v>
      </c>
      <c r="H22" s="53">
        <f>SUM(G22)</f>
        <v>5800</v>
      </c>
      <c r="I22" s="53">
        <f>SUM(H22)</f>
        <v>5800</v>
      </c>
      <c r="K22" s="51"/>
    </row>
    <row r="23" spans="1:14" x14ac:dyDescent="0.25">
      <c r="A23" s="7"/>
      <c r="B23" s="123">
        <v>6631</v>
      </c>
      <c r="C23" s="8" t="s">
        <v>182</v>
      </c>
      <c r="D23" s="53"/>
      <c r="E23" s="53"/>
      <c r="F23" s="53"/>
      <c r="G23" s="74"/>
      <c r="H23" s="53"/>
      <c r="I23" s="53"/>
      <c r="K23" s="51"/>
    </row>
    <row r="24" spans="1:14" x14ac:dyDescent="0.25">
      <c r="A24" s="7"/>
      <c r="B24" s="123"/>
      <c r="C24" s="8"/>
      <c r="D24" s="53"/>
      <c r="E24" s="53"/>
      <c r="F24" s="53"/>
      <c r="G24" s="74"/>
      <c r="H24" s="53"/>
      <c r="I24" s="53"/>
      <c r="K24" s="51"/>
    </row>
    <row r="25" spans="1:14" s="57" customFormat="1" ht="38.25" x14ac:dyDescent="0.25">
      <c r="A25" s="19"/>
      <c r="B25" s="123">
        <v>67</v>
      </c>
      <c r="C25" s="6" t="s">
        <v>34</v>
      </c>
      <c r="D25" s="56">
        <f>SUM(D26:D29)</f>
        <v>618488.44999999995</v>
      </c>
      <c r="E25" s="56">
        <f>SUM(E26:E27)</f>
        <v>29295.22</v>
      </c>
      <c r="F25" s="56">
        <f>SUM(F26)</f>
        <v>-84.08</v>
      </c>
      <c r="G25" s="76">
        <f>SUM(G26:G29)</f>
        <v>647699.59000000008</v>
      </c>
      <c r="H25" s="56">
        <f>SUM(H26:H29)</f>
        <v>647699.59000000008</v>
      </c>
      <c r="I25" s="56">
        <f>SUM(I26:I29)</f>
        <v>647699.59000000008</v>
      </c>
      <c r="K25" s="80"/>
      <c r="L25" s="80"/>
      <c r="N25" s="80"/>
    </row>
    <row r="26" spans="1:14" ht="25.5" x14ac:dyDescent="0.25">
      <c r="A26" s="7"/>
      <c r="B26" s="124">
        <v>6711</v>
      </c>
      <c r="C26" s="10" t="s">
        <v>184</v>
      </c>
      <c r="D26" s="53">
        <v>431892.45</v>
      </c>
      <c r="E26" s="53">
        <v>28903.72</v>
      </c>
      <c r="F26" s="53">
        <v>-84.08</v>
      </c>
      <c r="G26" s="74">
        <f>SUM(D26:F26)</f>
        <v>460712.09</v>
      </c>
      <c r="H26" s="53">
        <f>SUM(G26)</f>
        <v>460712.09</v>
      </c>
      <c r="I26" s="53">
        <f>SUM(H26)</f>
        <v>460712.09</v>
      </c>
      <c r="K26" s="51"/>
    </row>
    <row r="27" spans="1:14" x14ac:dyDescent="0.25">
      <c r="A27" s="7"/>
      <c r="B27" s="124">
        <v>6712</v>
      </c>
      <c r="C27" s="10" t="s">
        <v>183</v>
      </c>
      <c r="D27" s="53"/>
      <c r="E27" s="53">
        <v>391.5</v>
      </c>
      <c r="F27" s="53"/>
      <c r="G27" s="74">
        <f>SUM(E27:F27)</f>
        <v>391.5</v>
      </c>
      <c r="H27" s="53">
        <f>SUM(G27)</f>
        <v>391.5</v>
      </c>
      <c r="I27" s="53">
        <f>SUM(H27)</f>
        <v>391.5</v>
      </c>
      <c r="K27" s="51"/>
    </row>
    <row r="28" spans="1:14" x14ac:dyDescent="0.25">
      <c r="A28" s="7"/>
      <c r="B28" s="124"/>
      <c r="C28" s="10"/>
      <c r="D28" s="53"/>
      <c r="E28" s="53"/>
      <c r="F28" s="53"/>
      <c r="G28" s="74"/>
      <c r="H28" s="53"/>
      <c r="I28" s="53"/>
      <c r="K28" s="51"/>
    </row>
    <row r="29" spans="1:14" ht="25.5" x14ac:dyDescent="0.25">
      <c r="A29" s="7"/>
      <c r="B29" s="124">
        <v>67121</v>
      </c>
      <c r="C29" s="10" t="s">
        <v>178</v>
      </c>
      <c r="D29" s="53">
        <v>186596</v>
      </c>
      <c r="E29" s="53"/>
      <c r="F29" s="53"/>
      <c r="G29" s="74">
        <f>SUM(D29:F29)</f>
        <v>186596</v>
      </c>
      <c r="H29" s="53">
        <f>SUM(G29)</f>
        <v>186596</v>
      </c>
      <c r="I29" s="53">
        <f>SUM(H29)</f>
        <v>186596</v>
      </c>
      <c r="K29" s="51"/>
    </row>
    <row r="30" spans="1:14" x14ac:dyDescent="0.25">
      <c r="A30" s="7"/>
      <c r="B30" s="124"/>
      <c r="C30" s="10"/>
      <c r="D30" s="53"/>
      <c r="E30" s="53"/>
      <c r="F30" s="53"/>
      <c r="G30" s="74"/>
      <c r="H30" s="53"/>
      <c r="I30" s="53"/>
      <c r="K30" s="51"/>
    </row>
    <row r="31" spans="1:14" s="57" customFormat="1" ht="25.5" x14ac:dyDescent="0.25">
      <c r="A31" s="9">
        <v>7</v>
      </c>
      <c r="B31" s="125"/>
      <c r="C31" s="17" t="s">
        <v>8</v>
      </c>
      <c r="D31" s="56">
        <f>SUM(D32)</f>
        <v>0</v>
      </c>
      <c r="E31" s="56"/>
      <c r="F31" s="56"/>
      <c r="G31" s="76"/>
      <c r="H31" s="56">
        <f>SUM(H32)</f>
        <v>0</v>
      </c>
      <c r="I31" s="56">
        <f>SUM(I32)</f>
        <v>0</v>
      </c>
      <c r="K31" s="80"/>
      <c r="L31" s="80"/>
      <c r="N31" s="80"/>
    </row>
    <row r="32" spans="1:14" ht="25.5" x14ac:dyDescent="0.25">
      <c r="A32" s="10"/>
      <c r="B32" s="122">
        <v>72</v>
      </c>
      <c r="C32" s="18" t="s">
        <v>32</v>
      </c>
      <c r="D32" s="53">
        <v>0</v>
      </c>
      <c r="E32" s="53"/>
      <c r="F32" s="53"/>
      <c r="G32" s="74"/>
      <c r="H32" s="53"/>
      <c r="I32" s="53"/>
      <c r="K32" s="51"/>
    </row>
    <row r="33" spans="1:14" x14ac:dyDescent="0.25">
      <c r="I33" s="87"/>
    </row>
    <row r="34" spans="1:14" x14ac:dyDescent="0.25">
      <c r="I34" s="87"/>
    </row>
    <row r="35" spans="1:14" x14ac:dyDescent="0.25">
      <c r="I35" s="87"/>
    </row>
    <row r="36" spans="1:14" ht="15.75" customHeight="1" x14ac:dyDescent="0.25">
      <c r="A36" s="140" t="s">
        <v>40</v>
      </c>
      <c r="B36" s="140"/>
      <c r="C36" s="140"/>
      <c r="D36" s="140"/>
      <c r="E36" s="140"/>
      <c r="F36" s="140"/>
      <c r="G36" s="140"/>
      <c r="H36" s="164"/>
      <c r="I36" s="87"/>
    </row>
    <row r="37" spans="1:14" ht="18" x14ac:dyDescent="0.25">
      <c r="A37" s="3"/>
      <c r="B37" s="118"/>
      <c r="C37" s="3"/>
      <c r="D37" s="3"/>
      <c r="E37" s="3"/>
      <c r="F37" s="3"/>
      <c r="G37" s="54"/>
      <c r="H37" s="4"/>
      <c r="I37" s="87"/>
      <c r="J37" s="51"/>
    </row>
    <row r="38" spans="1:14" ht="25.5" x14ac:dyDescent="0.25">
      <c r="A38" s="14" t="s">
        <v>5</v>
      </c>
      <c r="B38" s="119" t="s">
        <v>6</v>
      </c>
      <c r="C38" s="13" t="s">
        <v>9</v>
      </c>
      <c r="D38" s="14" t="s">
        <v>168</v>
      </c>
      <c r="E38" s="14" t="s">
        <v>226</v>
      </c>
      <c r="F38" s="14" t="s">
        <v>227</v>
      </c>
      <c r="G38" s="135" t="s">
        <v>231</v>
      </c>
      <c r="H38" s="14" t="s">
        <v>135</v>
      </c>
      <c r="I38" s="14" t="s">
        <v>169</v>
      </c>
    </row>
    <row r="39" spans="1:14" x14ac:dyDescent="0.25">
      <c r="A39" s="28"/>
      <c r="B39" s="120"/>
      <c r="C39" s="27" t="s">
        <v>1</v>
      </c>
      <c r="D39" s="58">
        <f>SUM(D40+D57)</f>
        <v>4132915.27</v>
      </c>
      <c r="E39" s="58">
        <f>SUM(E40+E57)</f>
        <v>245514.10000000003</v>
      </c>
      <c r="F39" s="58">
        <f>SUM(F40)</f>
        <v>-1209.67</v>
      </c>
      <c r="G39" s="74">
        <f>SUM(D39:F39)</f>
        <v>4377219.7</v>
      </c>
      <c r="H39" s="58">
        <f>SUM(G39)</f>
        <v>4377219.7</v>
      </c>
      <c r="I39" s="58">
        <f>SUM(H39)</f>
        <v>4377219.7</v>
      </c>
    </row>
    <row r="40" spans="1:14" s="57" customFormat="1" ht="15.95" customHeight="1" x14ac:dyDescent="0.25">
      <c r="A40" s="6">
        <v>3</v>
      </c>
      <c r="B40" s="121"/>
      <c r="C40" s="6" t="s">
        <v>10</v>
      </c>
      <c r="D40" s="56">
        <f>SUM(D41+D45+D50+D52+D55)</f>
        <v>4090236.85</v>
      </c>
      <c r="E40" s="56">
        <f>SUM(E41+E45+E52+E55)</f>
        <v>242252.60000000003</v>
      </c>
      <c r="F40" s="56">
        <f>SUM(F50)</f>
        <v>-1209.67</v>
      </c>
      <c r="G40" s="76">
        <f>SUM(D40:F40)</f>
        <v>4331279.78</v>
      </c>
      <c r="H40" s="56">
        <v>4331279.78</v>
      </c>
      <c r="I40" s="56">
        <v>4331279.78</v>
      </c>
      <c r="K40" s="80"/>
      <c r="L40" s="80"/>
      <c r="N40" s="80"/>
    </row>
    <row r="41" spans="1:14" s="57" customFormat="1" ht="15.95" customHeight="1" x14ac:dyDescent="0.25">
      <c r="A41" s="6"/>
      <c r="B41" s="121">
        <v>31</v>
      </c>
      <c r="C41" s="6" t="s">
        <v>11</v>
      </c>
      <c r="D41" s="56">
        <f>SUM(D42:D44)</f>
        <v>3374654.18</v>
      </c>
      <c r="E41" s="56">
        <f>SUM(E42:E44)</f>
        <v>92637.24</v>
      </c>
      <c r="F41" s="56"/>
      <c r="G41" s="76">
        <f>SUM(G42:G44)</f>
        <v>3467291.42</v>
      </c>
      <c r="H41" s="56">
        <f>SUM(H42:H44)</f>
        <v>3467291.42</v>
      </c>
      <c r="I41" s="56">
        <f>SUM(I42:I44)</f>
        <v>3467291.42</v>
      </c>
      <c r="L41" s="80"/>
      <c r="N41" s="80"/>
    </row>
    <row r="42" spans="1:14" ht="15.95" customHeight="1" x14ac:dyDescent="0.25">
      <c r="A42" s="6"/>
      <c r="B42" s="122">
        <v>3111</v>
      </c>
      <c r="C42" s="10" t="s">
        <v>92</v>
      </c>
      <c r="D42" s="53">
        <v>2770385.52</v>
      </c>
      <c r="E42" s="53">
        <v>59339.8</v>
      </c>
      <c r="F42" s="53"/>
      <c r="G42" s="74">
        <f>SUM(D42:F42)</f>
        <v>2829725.32</v>
      </c>
      <c r="H42" s="53">
        <v>2829725.32</v>
      </c>
      <c r="I42" s="53">
        <v>2829725.32</v>
      </c>
      <c r="K42" s="51"/>
    </row>
    <row r="43" spans="1:14" ht="15.95" customHeight="1" x14ac:dyDescent="0.25">
      <c r="A43" s="6"/>
      <c r="B43" s="122">
        <v>3121</v>
      </c>
      <c r="C43" s="10" t="s">
        <v>111</v>
      </c>
      <c r="D43" s="53">
        <v>146900</v>
      </c>
      <c r="E43" s="53">
        <v>23100</v>
      </c>
      <c r="F43" s="53"/>
      <c r="G43" s="74">
        <f>SUM(D43:F43)</f>
        <v>170000</v>
      </c>
      <c r="H43" s="53">
        <v>170000</v>
      </c>
      <c r="I43" s="53">
        <v>170000</v>
      </c>
    </row>
    <row r="44" spans="1:14" ht="15.95" customHeight="1" x14ac:dyDescent="0.25">
      <c r="A44" s="6"/>
      <c r="B44" s="122">
        <v>3132</v>
      </c>
      <c r="C44" s="10" t="s">
        <v>185</v>
      </c>
      <c r="D44" s="53">
        <v>457368.66</v>
      </c>
      <c r="E44" s="53">
        <v>10197.44</v>
      </c>
      <c r="F44" s="53"/>
      <c r="G44" s="74">
        <f>SUM(D44:E44)</f>
        <v>467566.1</v>
      </c>
      <c r="H44" s="53">
        <v>467566.1</v>
      </c>
      <c r="I44" s="53">
        <v>467566.1</v>
      </c>
    </row>
    <row r="45" spans="1:14" s="57" customFormat="1" x14ac:dyDescent="0.25">
      <c r="A45" s="19"/>
      <c r="B45" s="123">
        <v>32</v>
      </c>
      <c r="C45" s="19" t="s">
        <v>27</v>
      </c>
      <c r="D45" s="56">
        <f>SUM(D46:D49)</f>
        <v>480541.99999999994</v>
      </c>
      <c r="E45" s="56">
        <f>SUM(E46:E48)</f>
        <v>21849.030000000002</v>
      </c>
      <c r="F45" s="56"/>
      <c r="G45" s="76">
        <f>SUM(D45:F45)</f>
        <v>502391.02999999997</v>
      </c>
      <c r="H45" s="56">
        <f>SUM(H46:H49)</f>
        <v>471182.58999999997</v>
      </c>
      <c r="I45" s="56">
        <f>SUM(I46:I49)</f>
        <v>471182.58999999997</v>
      </c>
      <c r="J45" s="80"/>
      <c r="L45" s="80"/>
      <c r="N45" s="80"/>
    </row>
    <row r="46" spans="1:14" x14ac:dyDescent="0.25">
      <c r="A46" s="7"/>
      <c r="B46" s="124">
        <v>321</v>
      </c>
      <c r="C46" s="7" t="s">
        <v>141</v>
      </c>
      <c r="D46" s="53">
        <v>101696.24</v>
      </c>
      <c r="E46" s="53">
        <v>6315</v>
      </c>
      <c r="F46" s="53"/>
      <c r="G46" s="74">
        <f>SUM(D46:E46)</f>
        <v>108011.24</v>
      </c>
      <c r="H46" s="53">
        <v>108011.24</v>
      </c>
      <c r="I46" s="53">
        <v>108011.24</v>
      </c>
      <c r="J46" s="51"/>
    </row>
    <row r="47" spans="1:14" x14ac:dyDescent="0.25">
      <c r="A47" s="7"/>
      <c r="B47" s="124">
        <v>322</v>
      </c>
      <c r="C47" s="7" t="s">
        <v>139</v>
      </c>
      <c r="D47" s="53">
        <v>291146.07</v>
      </c>
      <c r="E47" s="53">
        <v>14408.44</v>
      </c>
      <c r="F47" s="53"/>
      <c r="G47" s="74">
        <f>SUM(D47:F47)</f>
        <v>305554.51</v>
      </c>
      <c r="H47" s="53">
        <v>274346.07</v>
      </c>
      <c r="I47" s="53">
        <v>274346.07</v>
      </c>
      <c r="J47" s="51"/>
    </row>
    <row r="48" spans="1:14" x14ac:dyDescent="0.25">
      <c r="A48" s="7"/>
      <c r="B48" s="124">
        <v>323</v>
      </c>
      <c r="C48" s="7" t="s">
        <v>140</v>
      </c>
      <c r="D48" s="53">
        <v>75102.78</v>
      </c>
      <c r="E48" s="53">
        <v>1125.5899999999999</v>
      </c>
      <c r="F48" s="53"/>
      <c r="G48" s="74">
        <f>SUM(D48:F48)</f>
        <v>76228.37</v>
      </c>
      <c r="H48" s="53">
        <f>SUM(G48)</f>
        <v>76228.37</v>
      </c>
      <c r="I48" s="53">
        <f>SUM(H48)</f>
        <v>76228.37</v>
      </c>
      <c r="J48" s="51"/>
      <c r="K48" s="51"/>
    </row>
    <row r="49" spans="1:14" x14ac:dyDescent="0.25">
      <c r="A49" s="7"/>
      <c r="B49" s="124">
        <v>329</v>
      </c>
      <c r="C49" s="7" t="s">
        <v>186</v>
      </c>
      <c r="D49" s="53">
        <v>12596.91</v>
      </c>
      <c r="E49" s="53"/>
      <c r="F49" s="53"/>
      <c r="G49" s="74"/>
      <c r="H49" s="53">
        <v>12596.91</v>
      </c>
      <c r="I49" s="53">
        <v>12596.91</v>
      </c>
      <c r="J49" s="51"/>
      <c r="K49" s="51"/>
    </row>
    <row r="50" spans="1:14" s="57" customFormat="1" x14ac:dyDescent="0.25">
      <c r="A50" s="19"/>
      <c r="B50" s="123">
        <v>34</v>
      </c>
      <c r="C50" s="19" t="s">
        <v>65</v>
      </c>
      <c r="D50" s="56">
        <v>1459.67</v>
      </c>
      <c r="E50" s="56"/>
      <c r="F50" s="56">
        <v>-1209.67</v>
      </c>
      <c r="G50" s="76">
        <f>SUM(D50:F50)</f>
        <v>250</v>
      </c>
      <c r="H50" s="56">
        <f>SUM(G50)</f>
        <v>250</v>
      </c>
      <c r="I50" s="56">
        <v>250</v>
      </c>
      <c r="J50" s="81"/>
      <c r="L50" s="80"/>
      <c r="N50" s="80"/>
    </row>
    <row r="51" spans="1:14" x14ac:dyDescent="0.25">
      <c r="A51" s="7"/>
      <c r="B51" s="124">
        <v>3431</v>
      </c>
      <c r="C51" s="7" t="s">
        <v>187</v>
      </c>
      <c r="D51" s="53">
        <v>1459.67</v>
      </c>
      <c r="E51" s="53"/>
      <c r="F51" s="53">
        <v>-1209.67</v>
      </c>
      <c r="G51" s="74">
        <v>250</v>
      </c>
      <c r="H51" s="53">
        <f>SUM(G51)</f>
        <v>250</v>
      </c>
      <c r="I51" s="53">
        <v>250</v>
      </c>
      <c r="J51" s="81"/>
    </row>
    <row r="52" spans="1:14" s="57" customFormat="1" x14ac:dyDescent="0.25">
      <c r="A52" s="19"/>
      <c r="B52" s="123">
        <v>37</v>
      </c>
      <c r="C52" s="19" t="s">
        <v>64</v>
      </c>
      <c r="D52" s="56">
        <f>SUM(D53:D54)</f>
        <v>232044.95</v>
      </c>
      <c r="E52" s="56">
        <f>SUM(E53)</f>
        <v>127602.38</v>
      </c>
      <c r="F52" s="56"/>
      <c r="G52" s="76">
        <f>SUM(D52:F52)</f>
        <v>359647.33</v>
      </c>
      <c r="H52" s="56">
        <f>SUM(H53:H54)</f>
        <v>359647.33</v>
      </c>
      <c r="I52" s="56">
        <f>SUM(I53:I54)</f>
        <v>359647.33</v>
      </c>
      <c r="L52" s="80"/>
      <c r="N52" s="80"/>
    </row>
    <row r="53" spans="1:14" x14ac:dyDescent="0.25">
      <c r="A53" s="7"/>
      <c r="B53" s="124">
        <v>3722</v>
      </c>
      <c r="C53" s="7" t="s">
        <v>188</v>
      </c>
      <c r="D53" s="53">
        <v>232044.95</v>
      </c>
      <c r="E53" s="53">
        <v>127602.38</v>
      </c>
      <c r="F53" s="53"/>
      <c r="G53" s="74">
        <f>SUM(D53:F53)</f>
        <v>359647.33</v>
      </c>
      <c r="H53" s="53">
        <f>SUM(G53)</f>
        <v>359647.33</v>
      </c>
      <c r="I53" s="53">
        <f>SUM(H53)</f>
        <v>359647.33</v>
      </c>
    </row>
    <row r="54" spans="1:14" x14ac:dyDescent="0.25">
      <c r="A54" s="7"/>
      <c r="B54" s="124"/>
      <c r="C54" s="7"/>
      <c r="D54" s="53"/>
      <c r="E54" s="53"/>
      <c r="F54" s="53"/>
      <c r="G54" s="74"/>
      <c r="H54" s="53"/>
      <c r="I54" s="53"/>
    </row>
    <row r="55" spans="1:14" s="57" customFormat="1" x14ac:dyDescent="0.25">
      <c r="A55" s="19"/>
      <c r="B55" s="123">
        <v>38</v>
      </c>
      <c r="C55" s="19" t="s">
        <v>66</v>
      </c>
      <c r="D55" s="56">
        <f>SUM(D56)</f>
        <v>1536.05</v>
      </c>
      <c r="E55" s="56">
        <f>SUM(E56)</f>
        <v>163.95</v>
      </c>
      <c r="F55" s="56"/>
      <c r="G55" s="76">
        <f>SUM(D55:F55)</f>
        <v>1700</v>
      </c>
      <c r="H55" s="56">
        <f>SUM(G55)</f>
        <v>1700</v>
      </c>
      <c r="I55" s="56">
        <f>SUM(H55)</f>
        <v>1700</v>
      </c>
      <c r="J55" s="81"/>
      <c r="L55" s="80"/>
      <c r="N55" s="80"/>
    </row>
    <row r="56" spans="1:14" x14ac:dyDescent="0.25">
      <c r="A56" s="7"/>
      <c r="B56" s="124">
        <v>3812</v>
      </c>
      <c r="C56" s="7" t="s">
        <v>189</v>
      </c>
      <c r="D56" s="53">
        <v>1536.05</v>
      </c>
      <c r="E56" s="53">
        <v>163.95</v>
      </c>
      <c r="F56" s="53"/>
      <c r="G56" s="74">
        <f>SUM(D56:F56)</f>
        <v>1700</v>
      </c>
      <c r="H56" s="53">
        <v>1700</v>
      </c>
      <c r="I56" s="53">
        <v>1700</v>
      </c>
      <c r="J56" s="51"/>
    </row>
    <row r="57" spans="1:14" s="57" customFormat="1" ht="25.5" x14ac:dyDescent="0.25">
      <c r="A57" s="9">
        <v>4</v>
      </c>
      <c r="B57" s="125"/>
      <c r="C57" s="17" t="s">
        <v>12</v>
      </c>
      <c r="D57" s="56">
        <f>SUM(D58)</f>
        <v>42678.42</v>
      </c>
      <c r="E57" s="56">
        <f>SUM(E58+E61)</f>
        <v>3261.5</v>
      </c>
      <c r="F57" s="56"/>
      <c r="G57" s="76"/>
      <c r="H57" s="56">
        <f>SUM(H58)</f>
        <v>45548.42</v>
      </c>
      <c r="I57" s="56">
        <f>SUM(I58)</f>
        <v>45548.42</v>
      </c>
      <c r="J57" s="80"/>
      <c r="L57" s="80"/>
      <c r="N57" s="80"/>
    </row>
    <row r="58" spans="1:14" s="57" customFormat="1" ht="25.5" x14ac:dyDescent="0.25">
      <c r="A58" s="6"/>
      <c r="B58" s="121">
        <v>42</v>
      </c>
      <c r="C58" s="17" t="s">
        <v>13</v>
      </c>
      <c r="D58" s="56">
        <f>SUM(D59:D60)</f>
        <v>42678.42</v>
      </c>
      <c r="E58" s="56">
        <f>SUM(E59:E60)</f>
        <v>2870</v>
      </c>
      <c r="F58" s="56"/>
      <c r="G58" s="76">
        <f>SUM(D58:F58)</f>
        <v>45548.42</v>
      </c>
      <c r="H58" s="56">
        <f>SUM(H59:H60)</f>
        <v>45548.42</v>
      </c>
      <c r="I58" s="56">
        <f>SUM(I59:I60)</f>
        <v>45548.42</v>
      </c>
      <c r="L58" s="80"/>
      <c r="N58" s="80"/>
    </row>
    <row r="59" spans="1:14" x14ac:dyDescent="0.25">
      <c r="A59" s="10"/>
      <c r="B59" s="122">
        <v>422</v>
      </c>
      <c r="C59" s="18" t="s">
        <v>190</v>
      </c>
      <c r="D59" s="53">
        <v>300</v>
      </c>
      <c r="E59" s="53">
        <v>2420</v>
      </c>
      <c r="F59" s="53"/>
      <c r="G59" s="74">
        <f>SUM(D59:F59)</f>
        <v>2720</v>
      </c>
      <c r="H59" s="53">
        <f>SUM(G59)</f>
        <v>2720</v>
      </c>
      <c r="I59" s="53">
        <f>SUM(H59)</f>
        <v>2720</v>
      </c>
    </row>
    <row r="60" spans="1:14" x14ac:dyDescent="0.25">
      <c r="A60" s="10"/>
      <c r="B60" s="122">
        <v>424</v>
      </c>
      <c r="C60" s="18" t="s">
        <v>191</v>
      </c>
      <c r="D60" s="53">
        <v>42378.42</v>
      </c>
      <c r="E60" s="53">
        <v>450</v>
      </c>
      <c r="F60" s="53"/>
      <c r="G60" s="74">
        <f>SUM(D60:F60)</f>
        <v>42828.42</v>
      </c>
      <c r="H60" s="53">
        <f>SUM(G60)</f>
        <v>42828.42</v>
      </c>
      <c r="I60" s="53">
        <f>SUM(H60)</f>
        <v>42828.42</v>
      </c>
    </row>
    <row r="61" spans="1:14" s="57" customFormat="1" x14ac:dyDescent="0.25">
      <c r="A61" s="6"/>
      <c r="B61" s="121">
        <v>45</v>
      </c>
      <c r="C61" s="17" t="s">
        <v>266</v>
      </c>
      <c r="D61" s="56"/>
      <c r="E61" s="56">
        <f>SUM(E62)</f>
        <v>391.5</v>
      </c>
      <c r="F61" s="56"/>
      <c r="G61" s="76">
        <f>SUM(G62)</f>
        <v>391.5</v>
      </c>
      <c r="H61" s="56">
        <f>SUM(H62)</f>
        <v>391.5</v>
      </c>
      <c r="I61" s="56">
        <f>SUM(I62)</f>
        <v>391.5</v>
      </c>
      <c r="L61" s="80"/>
      <c r="N61" s="80"/>
    </row>
    <row r="62" spans="1:14" x14ac:dyDescent="0.25">
      <c r="A62" s="10"/>
      <c r="B62" s="122">
        <v>45211</v>
      </c>
      <c r="C62" s="18" t="s">
        <v>266</v>
      </c>
      <c r="D62" s="53"/>
      <c r="E62" s="53">
        <v>391.5</v>
      </c>
      <c r="F62" s="53"/>
      <c r="G62" s="74">
        <f>SUM(E62:F62)</f>
        <v>391.5</v>
      </c>
      <c r="H62" s="53">
        <f>SUM(G62)</f>
        <v>391.5</v>
      </c>
      <c r="I62" s="53">
        <f>SUM(H62)</f>
        <v>391.5</v>
      </c>
    </row>
    <row r="63" spans="1:14" x14ac:dyDescent="0.25">
      <c r="A63" s="10"/>
      <c r="B63" s="122"/>
      <c r="C63" s="18"/>
      <c r="D63" s="53"/>
      <c r="E63" s="53"/>
      <c r="F63" s="53"/>
      <c r="G63" s="74"/>
      <c r="H63" s="53"/>
      <c r="I63" s="53"/>
    </row>
    <row r="64" spans="1:14" x14ac:dyDescent="0.25">
      <c r="A64" s="10"/>
      <c r="B64" s="122"/>
      <c r="C64" s="18"/>
      <c r="D64" s="53"/>
      <c r="E64" s="53"/>
      <c r="F64" s="53"/>
      <c r="G64" s="74"/>
      <c r="H64" s="53"/>
      <c r="I64" s="53"/>
    </row>
    <row r="66" spans="1:9" ht="15.75" x14ac:dyDescent="0.25">
      <c r="A66" s="160" t="s">
        <v>275</v>
      </c>
      <c r="B66" s="160"/>
      <c r="C66" s="160"/>
      <c r="D66" s="160"/>
      <c r="E66" s="51"/>
      <c r="F66" s="51"/>
      <c r="H66" s="51"/>
      <c r="I66" s="134"/>
    </row>
    <row r="67" spans="1:9" ht="15.75" x14ac:dyDescent="0.25">
      <c r="A67" s="160" t="s">
        <v>276</v>
      </c>
      <c r="B67" s="160"/>
      <c r="C67" s="160"/>
      <c r="D67" s="160"/>
      <c r="E67" s="51"/>
      <c r="F67" s="51"/>
      <c r="H67" s="165" t="s">
        <v>133</v>
      </c>
      <c r="I67" s="165"/>
    </row>
    <row r="68" spans="1:9" x14ac:dyDescent="0.25">
      <c r="A68" s="162"/>
      <c r="B68" s="162"/>
      <c r="C68" s="162"/>
      <c r="D68" s="51"/>
      <c r="E68" s="51"/>
      <c r="F68" s="51"/>
      <c r="H68" s="51"/>
      <c r="I68" s="134"/>
    </row>
    <row r="69" spans="1:9" ht="15.75" x14ac:dyDescent="0.25">
      <c r="A69" s="160" t="s">
        <v>271</v>
      </c>
      <c r="B69" s="160"/>
      <c r="C69" s="160"/>
      <c r="D69" s="51"/>
      <c r="E69" s="51"/>
      <c r="F69" s="51"/>
      <c r="H69" s="165" t="s">
        <v>134</v>
      </c>
      <c r="I69" s="165"/>
    </row>
  </sheetData>
  <mergeCells count="11">
    <mergeCell ref="H67:I67"/>
    <mergeCell ref="A68:C68"/>
    <mergeCell ref="A69:C69"/>
    <mergeCell ref="H69:I69"/>
    <mergeCell ref="A66:D66"/>
    <mergeCell ref="A67:D67"/>
    <mergeCell ref="A36:H36"/>
    <mergeCell ref="A1:H1"/>
    <mergeCell ref="A3:H3"/>
    <mergeCell ref="A5:H5"/>
    <mergeCell ref="A6:H6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51"/>
  <sheetViews>
    <sheetView topLeftCell="A16" workbookViewId="0">
      <selection activeCell="A24" sqref="A24:XFD24"/>
    </sheetView>
  </sheetViews>
  <sheetFormatPr defaultRowHeight="15" x14ac:dyDescent="0.25"/>
  <cols>
    <col min="1" max="1" width="25.85546875" customWidth="1"/>
    <col min="2" max="2" width="25.28515625" customWidth="1"/>
    <col min="3" max="3" width="15.5703125" customWidth="1"/>
    <col min="4" max="4" width="18.7109375" customWidth="1"/>
    <col min="5" max="5" width="15.42578125" style="51" customWidth="1"/>
    <col min="6" max="6" width="13.42578125" customWidth="1"/>
    <col min="7" max="7" width="15.28515625" customWidth="1"/>
    <col min="9" max="10" width="11.7109375" bestFit="1" customWidth="1"/>
  </cols>
  <sheetData>
    <row r="1" spans="1:7 16384:16384" ht="51.75" customHeight="1" x14ac:dyDescent="0.25">
      <c r="A1" s="140" t="s">
        <v>250</v>
      </c>
      <c r="B1" s="140"/>
      <c r="C1" s="140"/>
      <c r="D1" s="140"/>
      <c r="E1" s="140"/>
      <c r="F1" s="140"/>
    </row>
    <row r="2" spans="1:7 16384:16384" ht="18" customHeight="1" x14ac:dyDescent="0.25">
      <c r="A2" s="3"/>
      <c r="B2" s="3"/>
      <c r="C2" s="3"/>
      <c r="D2" s="3"/>
      <c r="E2" s="50"/>
      <c r="F2" s="3"/>
    </row>
    <row r="3" spans="1:7 16384:16384" ht="15.95" customHeight="1" x14ac:dyDescent="0.25">
      <c r="A3" s="140" t="s">
        <v>24</v>
      </c>
      <c r="B3" s="140"/>
      <c r="C3" s="140"/>
      <c r="D3" s="140"/>
      <c r="E3" s="140"/>
      <c r="F3" s="140"/>
    </row>
    <row r="4" spans="1:7 16384:16384" ht="18" x14ac:dyDescent="0.25">
      <c r="B4" s="3"/>
      <c r="C4" s="3"/>
      <c r="D4" s="3"/>
      <c r="E4" s="54"/>
      <c r="F4" s="4"/>
    </row>
    <row r="5" spans="1:7 16384:16384" ht="18" customHeight="1" x14ac:dyDescent="0.25">
      <c r="A5" s="140" t="s">
        <v>4</v>
      </c>
      <c r="B5" s="140"/>
      <c r="C5" s="140"/>
      <c r="D5" s="140"/>
      <c r="E5" s="140"/>
      <c r="F5" s="140"/>
    </row>
    <row r="6" spans="1:7 16384:16384" ht="18" x14ac:dyDescent="0.25">
      <c r="A6" s="3"/>
      <c r="B6" s="3"/>
      <c r="C6" s="3"/>
      <c r="D6" s="3"/>
      <c r="E6" s="54"/>
      <c r="F6" s="4"/>
    </row>
    <row r="7" spans="1:7 16384:16384" ht="15.95" customHeight="1" x14ac:dyDescent="0.25">
      <c r="A7" s="140" t="s">
        <v>41</v>
      </c>
      <c r="B7" s="140"/>
      <c r="C7" s="140"/>
      <c r="D7" s="140"/>
      <c r="E7" s="140"/>
      <c r="F7" s="140"/>
    </row>
    <row r="8" spans="1:7 16384:16384" ht="18" x14ac:dyDescent="0.25">
      <c r="A8" s="3"/>
      <c r="B8" s="3"/>
      <c r="C8" s="3"/>
      <c r="D8" s="3"/>
      <c r="E8" s="54"/>
      <c r="F8" s="4"/>
    </row>
    <row r="9" spans="1:7 16384:16384" ht="25.5" x14ac:dyDescent="0.25">
      <c r="A9" s="14" t="s">
        <v>43</v>
      </c>
      <c r="B9" s="14" t="s">
        <v>168</v>
      </c>
      <c r="C9" s="14" t="s">
        <v>226</v>
      </c>
      <c r="D9" s="14" t="s">
        <v>227</v>
      </c>
      <c r="E9" s="132" t="s">
        <v>231</v>
      </c>
      <c r="F9" s="14" t="s">
        <v>135</v>
      </c>
      <c r="G9" s="14" t="s">
        <v>169</v>
      </c>
    </row>
    <row r="10" spans="1:7 16384:16384" x14ac:dyDescent="0.25">
      <c r="A10" s="30" t="s">
        <v>0</v>
      </c>
      <c r="B10" s="58">
        <f>SUM(B11+B15+B16+B18+B22)</f>
        <v>4132915.27</v>
      </c>
      <c r="C10" s="58">
        <f>SUM(C11+C15+C16+C18+C23)</f>
        <v>244388.51</v>
      </c>
      <c r="D10" s="58">
        <v>-84.08</v>
      </c>
      <c r="E10" s="74">
        <f>SUM(B10:D10)</f>
        <v>4377219.7</v>
      </c>
      <c r="F10" s="58">
        <f>SUM(E10)</f>
        <v>4377219.7</v>
      </c>
      <c r="G10" s="58">
        <f>SUM(G11+G16+G18+G23)</f>
        <v>4377219.7</v>
      </c>
    </row>
    <row r="11" spans="1:7 16384:16384" s="57" customFormat="1" x14ac:dyDescent="0.25">
      <c r="A11" s="17" t="s">
        <v>46</v>
      </c>
      <c r="B11" s="58">
        <f>SUM(B12:B13)</f>
        <v>244336.01</v>
      </c>
      <c r="C11" s="58">
        <f>SUM(C12:C14)</f>
        <v>29295.22</v>
      </c>
      <c r="D11" s="58"/>
      <c r="E11" s="76">
        <f>SUM(B11:D11)</f>
        <v>273631.23</v>
      </c>
      <c r="F11" s="58">
        <f>SUM(F12:F14)</f>
        <v>273631.23</v>
      </c>
      <c r="G11" s="58">
        <f>SUM(G12:G15)</f>
        <v>279431.23</v>
      </c>
    </row>
    <row r="12" spans="1:7 16384:16384" x14ac:dyDescent="0.25">
      <c r="A12" s="8" t="s">
        <v>47</v>
      </c>
      <c r="B12" s="53">
        <v>25491.06</v>
      </c>
      <c r="C12" s="53">
        <v>28903.72</v>
      </c>
      <c r="D12" s="53"/>
      <c r="E12" s="74">
        <f>SUM(B12:D12)</f>
        <v>54394.78</v>
      </c>
      <c r="F12" s="53">
        <f>SUM(E12)</f>
        <v>54394.78</v>
      </c>
      <c r="G12" s="53">
        <f>SUM(F12)</f>
        <v>54394.78</v>
      </c>
    </row>
    <row r="13" spans="1:7 16384:16384" x14ac:dyDescent="0.25">
      <c r="A13" s="7" t="s">
        <v>260</v>
      </c>
      <c r="B13" s="53">
        <v>218844.95</v>
      </c>
      <c r="C13" s="53"/>
      <c r="D13" s="53"/>
      <c r="E13" s="74">
        <f>SUM(B13:D13)</f>
        <v>218844.95</v>
      </c>
      <c r="F13" s="53">
        <v>218844.95</v>
      </c>
      <c r="G13" s="53">
        <v>218844.95</v>
      </c>
    </row>
    <row r="14" spans="1:7 16384:16384" ht="39.75" customHeight="1" x14ac:dyDescent="0.25">
      <c r="A14" s="7" t="s">
        <v>261</v>
      </c>
      <c r="B14" s="53"/>
      <c r="C14" s="53">
        <v>391.5</v>
      </c>
      <c r="D14" s="53"/>
      <c r="E14" s="74">
        <f>SUM(C14:D14)</f>
        <v>391.5</v>
      </c>
      <c r="F14" s="53">
        <f>SUM(E14)</f>
        <v>391.5</v>
      </c>
      <c r="G14" s="53">
        <f>SUM(E14)</f>
        <v>391.5</v>
      </c>
    </row>
    <row r="15" spans="1:7 16384:16384" s="57" customFormat="1" ht="39.75" customHeight="1" x14ac:dyDescent="0.25">
      <c r="A15" s="19" t="s">
        <v>222</v>
      </c>
      <c r="B15" s="56">
        <v>1632.15</v>
      </c>
      <c r="C15" s="56">
        <v>4167.8500000000004</v>
      </c>
      <c r="D15" s="56"/>
      <c r="E15" s="76">
        <f>SUM(B15:C15)</f>
        <v>5800</v>
      </c>
      <c r="F15" s="56">
        <f>SUM(E15)</f>
        <v>5800</v>
      </c>
      <c r="G15" s="56">
        <f>SUM(F15)</f>
        <v>5800</v>
      </c>
    </row>
    <row r="16" spans="1:7 16384:16384" s="57" customFormat="1" ht="25.5" x14ac:dyDescent="0.25">
      <c r="A16" s="6" t="s">
        <v>262</v>
      </c>
      <c r="B16" s="56">
        <v>14700</v>
      </c>
      <c r="C16" s="56">
        <v>1800</v>
      </c>
      <c r="D16" s="56"/>
      <c r="E16" s="76">
        <f>SUM(B16:D16)</f>
        <v>16500</v>
      </c>
      <c r="F16" s="56">
        <f>SUM(F17)</f>
        <v>16500</v>
      </c>
      <c r="G16" s="56">
        <f>SUM(G17)</f>
        <v>16500</v>
      </c>
      <c r="XFD16" s="80">
        <f>SUM(B16:XFC16)</f>
        <v>66000</v>
      </c>
    </row>
    <row r="17" spans="1:10" ht="25.5" x14ac:dyDescent="0.25">
      <c r="A17" s="11" t="s">
        <v>45</v>
      </c>
      <c r="B17" s="53">
        <v>14700</v>
      </c>
      <c r="C17" s="53">
        <v>1800</v>
      </c>
      <c r="D17" s="53"/>
      <c r="E17" s="74">
        <f>SUM(B17:C17)</f>
        <v>16500</v>
      </c>
      <c r="F17" s="53">
        <f>SUM(B17:D17)</f>
        <v>16500</v>
      </c>
      <c r="G17" s="53">
        <v>16500</v>
      </c>
      <c r="J17" s="51"/>
    </row>
    <row r="18" spans="1:10" s="57" customFormat="1" x14ac:dyDescent="0.25">
      <c r="A18" s="30" t="s">
        <v>44</v>
      </c>
      <c r="B18" s="56">
        <f>SUM(B19:B21)</f>
        <v>3685651.11</v>
      </c>
      <c r="C18" s="56">
        <f>SUM(C19:C21)</f>
        <v>209125.44</v>
      </c>
      <c r="D18" s="56"/>
      <c r="E18" s="76">
        <f>SUM(E19:E21)</f>
        <v>3894692.47</v>
      </c>
      <c r="F18" s="56">
        <f>SUM(F19:F21)</f>
        <v>3894692.47</v>
      </c>
      <c r="G18" s="56">
        <f>SUM(G19:G22)</f>
        <v>4081288.47</v>
      </c>
      <c r="I18" s="80"/>
    </row>
    <row r="19" spans="1:10" ht="25.5" x14ac:dyDescent="0.25">
      <c r="A19" s="11" t="s">
        <v>263</v>
      </c>
      <c r="B19" s="53">
        <v>3414113.58</v>
      </c>
      <c r="C19" s="53">
        <v>206030.44</v>
      </c>
      <c r="D19" s="53"/>
      <c r="E19" s="74">
        <f>SUM(B19:D19)</f>
        <v>3620144.02</v>
      </c>
      <c r="F19" s="53">
        <f>SUM(B19:C19)</f>
        <v>3620144.02</v>
      </c>
      <c r="G19" s="53">
        <v>3620144.02</v>
      </c>
      <c r="J19" s="51"/>
    </row>
    <row r="20" spans="1:10" ht="38.25" x14ac:dyDescent="0.25">
      <c r="A20" s="11" t="s">
        <v>264</v>
      </c>
      <c r="B20" s="53">
        <v>213047.53</v>
      </c>
      <c r="C20" s="53"/>
      <c r="D20" s="53">
        <v>-84.08</v>
      </c>
      <c r="E20" s="74">
        <f>SUM(B20:D20)</f>
        <v>212963.45</v>
      </c>
      <c r="F20" s="53">
        <f>SUM(B20:D20)</f>
        <v>212963.45</v>
      </c>
      <c r="G20" s="53">
        <v>212963.45</v>
      </c>
      <c r="J20" s="51"/>
    </row>
    <row r="21" spans="1:10" ht="25.5" x14ac:dyDescent="0.25">
      <c r="A21" s="11" t="s">
        <v>258</v>
      </c>
      <c r="B21" s="53">
        <v>58490</v>
      </c>
      <c r="C21" s="53">
        <v>3095</v>
      </c>
      <c r="D21" s="53"/>
      <c r="E21" s="74">
        <f>SUM(B21:D21)</f>
        <v>61585</v>
      </c>
      <c r="F21" s="53">
        <v>61585</v>
      </c>
      <c r="G21" s="53">
        <v>61585</v>
      </c>
      <c r="J21" s="51"/>
    </row>
    <row r="22" spans="1:10" s="57" customFormat="1" x14ac:dyDescent="0.25">
      <c r="A22" s="111" t="s">
        <v>253</v>
      </c>
      <c r="B22" s="56">
        <v>186596</v>
      </c>
      <c r="C22" s="56"/>
      <c r="D22" s="56"/>
      <c r="E22" s="76">
        <f>SUM(B22:D22)</f>
        <v>186596</v>
      </c>
      <c r="F22" s="56">
        <v>186596</v>
      </c>
      <c r="G22" s="56">
        <v>186596</v>
      </c>
    </row>
    <row r="23" spans="1:10" s="57" customFormat="1" x14ac:dyDescent="0.25">
      <c r="A23" s="111"/>
      <c r="B23" s="56"/>
      <c r="C23" s="56"/>
      <c r="D23" s="56"/>
      <c r="E23" s="76"/>
      <c r="F23" s="56"/>
      <c r="G23" s="56"/>
    </row>
    <row r="24" spans="1:10" x14ac:dyDescent="0.25">
      <c r="A24" s="207"/>
      <c r="B24" s="207"/>
      <c r="C24" s="207"/>
      <c r="D24" s="207"/>
      <c r="E24" s="208"/>
      <c r="F24" s="207"/>
      <c r="G24" s="207"/>
    </row>
    <row r="25" spans="1:10" ht="15.95" customHeight="1" x14ac:dyDescent="0.25"/>
    <row r="26" spans="1:10" ht="15.75" x14ac:dyDescent="0.25">
      <c r="A26" s="140" t="s">
        <v>42</v>
      </c>
      <c r="B26" s="140"/>
      <c r="C26" s="140"/>
      <c r="D26" s="140"/>
      <c r="E26" s="140"/>
      <c r="F26" s="140"/>
      <c r="I26" s="51"/>
    </row>
    <row r="27" spans="1:10" ht="18" x14ac:dyDescent="0.25">
      <c r="A27" s="3"/>
      <c r="B27" s="3"/>
      <c r="C27" s="3"/>
      <c r="D27" s="3"/>
      <c r="E27" s="54"/>
      <c r="F27" s="4"/>
    </row>
    <row r="28" spans="1:10" ht="25.5" x14ac:dyDescent="0.25">
      <c r="A28" s="14" t="s">
        <v>43</v>
      </c>
      <c r="B28" s="14" t="s">
        <v>168</v>
      </c>
      <c r="C28" s="14" t="s">
        <v>226</v>
      </c>
      <c r="D28" s="14" t="s">
        <v>227</v>
      </c>
      <c r="E28" s="132" t="s">
        <v>231</v>
      </c>
      <c r="F28" s="14" t="s">
        <v>135</v>
      </c>
      <c r="G28" s="14" t="s">
        <v>169</v>
      </c>
    </row>
    <row r="29" spans="1:10" s="57" customFormat="1" ht="15.95" customHeight="1" x14ac:dyDescent="0.25">
      <c r="A29" s="30" t="s">
        <v>1</v>
      </c>
      <c r="B29" s="58">
        <f>SUM(B30+B35+B37+B41+B42+B44)</f>
        <v>4132915.07</v>
      </c>
      <c r="C29" s="58">
        <f>SUM(C30+C35+C37+C42+C44)</f>
        <v>244388.71000000002</v>
      </c>
      <c r="D29" s="58">
        <f>SUM(D39)</f>
        <v>-84.08</v>
      </c>
      <c r="E29" s="76">
        <f>SUM(B29:D29)</f>
        <v>4377219.7</v>
      </c>
      <c r="F29" s="58">
        <v>4377219.7</v>
      </c>
      <c r="G29" s="58">
        <v>4377219.7</v>
      </c>
    </row>
    <row r="30" spans="1:10" s="57" customFormat="1" x14ac:dyDescent="0.25">
      <c r="A30" s="17" t="s">
        <v>46</v>
      </c>
      <c r="B30" s="56">
        <f>SUM(B31:B32)</f>
        <v>244336.01</v>
      </c>
      <c r="C30" s="56">
        <f>SUM(C31:C34)</f>
        <v>29295.22</v>
      </c>
      <c r="D30" s="56"/>
      <c r="E30" s="76">
        <f>SUM(E31:E35)</f>
        <v>290131.23</v>
      </c>
      <c r="F30" s="56">
        <f>SUM(F31+F35+F37+F41+F42+F44)</f>
        <v>4157983.25</v>
      </c>
      <c r="G30" s="56">
        <f>SUM(G31:G32)</f>
        <v>273239.73</v>
      </c>
    </row>
    <row r="31" spans="1:10" ht="39.75" customHeight="1" x14ac:dyDescent="0.25">
      <c r="A31" s="8" t="s">
        <v>47</v>
      </c>
      <c r="B31" s="53">
        <v>25491.06</v>
      </c>
      <c r="C31" s="53">
        <v>28903.72</v>
      </c>
      <c r="D31" s="53"/>
      <c r="E31" s="74">
        <f>SUM(B31:D31)</f>
        <v>54394.78</v>
      </c>
      <c r="F31" s="53">
        <f>SUM(E31)</f>
        <v>54394.78</v>
      </c>
      <c r="G31" s="53">
        <f>SUM(F31)</f>
        <v>54394.78</v>
      </c>
    </row>
    <row r="32" spans="1:10" ht="39.75" customHeight="1" x14ac:dyDescent="0.25">
      <c r="A32" s="116" t="s">
        <v>254</v>
      </c>
      <c r="B32" s="53">
        <v>218844.95</v>
      </c>
      <c r="C32" s="53">
        <v>0</v>
      </c>
      <c r="D32" s="53"/>
      <c r="E32" s="74">
        <v>218844.95</v>
      </c>
      <c r="F32" s="53">
        <v>218844.95</v>
      </c>
      <c r="G32" s="53">
        <f>SUM(F32)</f>
        <v>218844.95</v>
      </c>
    </row>
    <row r="33" spans="1:10" ht="39.75" customHeight="1" x14ac:dyDescent="0.25">
      <c r="A33" s="7"/>
      <c r="B33" s="53"/>
      <c r="C33" s="53"/>
      <c r="D33" s="53"/>
      <c r="E33" s="74"/>
      <c r="F33" s="53"/>
      <c r="G33" s="53"/>
      <c r="J33" s="51"/>
    </row>
    <row r="34" spans="1:10" ht="39.75" customHeight="1" x14ac:dyDescent="0.25">
      <c r="A34" s="116" t="s">
        <v>255</v>
      </c>
      <c r="B34" s="53"/>
      <c r="C34" s="53">
        <v>391.5</v>
      </c>
      <c r="D34" s="53"/>
      <c r="E34" s="74">
        <v>391.5</v>
      </c>
      <c r="F34" s="53">
        <v>391.5</v>
      </c>
      <c r="G34" s="53">
        <v>391.5</v>
      </c>
      <c r="I34" s="51"/>
    </row>
    <row r="35" spans="1:10" s="57" customFormat="1" ht="39.75" customHeight="1" x14ac:dyDescent="0.25">
      <c r="A35" s="117" t="s">
        <v>220</v>
      </c>
      <c r="B35" s="56">
        <f>SUM(B36)</f>
        <v>14700</v>
      </c>
      <c r="C35" s="56">
        <v>1800</v>
      </c>
      <c r="D35" s="56"/>
      <c r="E35" s="76">
        <v>16500</v>
      </c>
      <c r="F35" s="56">
        <v>16500</v>
      </c>
      <c r="G35" s="56">
        <v>16500</v>
      </c>
      <c r="I35" s="80"/>
    </row>
    <row r="36" spans="1:10" ht="39.75" customHeight="1" x14ac:dyDescent="0.25">
      <c r="A36" s="7" t="s">
        <v>256</v>
      </c>
      <c r="B36" s="53">
        <v>14700</v>
      </c>
      <c r="C36" s="53">
        <v>1800</v>
      </c>
      <c r="D36" s="53"/>
      <c r="E36" s="74">
        <v>16500</v>
      </c>
      <c r="F36" s="53">
        <v>16500</v>
      </c>
      <c r="G36" s="53">
        <v>16500</v>
      </c>
      <c r="I36" s="51"/>
      <c r="J36" s="51"/>
    </row>
    <row r="37" spans="1:10" s="57" customFormat="1" ht="39.75" customHeight="1" x14ac:dyDescent="0.25">
      <c r="A37" s="117" t="s">
        <v>221</v>
      </c>
      <c r="B37" s="56">
        <f>SUM(B38:B40)</f>
        <v>3684114.86</v>
      </c>
      <c r="C37" s="56">
        <f>SUM(C38:C40)</f>
        <v>208961.69</v>
      </c>
      <c r="D37" s="56">
        <f>SUM(D39)</f>
        <v>-84.08</v>
      </c>
      <c r="E37" s="76">
        <f>SUM(E38:E40)</f>
        <v>3892992.47</v>
      </c>
      <c r="F37" s="56">
        <f>SUM(F38:F40)</f>
        <v>3892992.47</v>
      </c>
      <c r="G37" s="56">
        <f>SUM(G38:G40)</f>
        <v>3892992.47</v>
      </c>
      <c r="I37" s="80"/>
      <c r="J37" s="80"/>
    </row>
    <row r="38" spans="1:10" ht="39.75" customHeight="1" x14ac:dyDescent="0.25">
      <c r="A38" s="116" t="s">
        <v>257</v>
      </c>
      <c r="B38" s="53">
        <v>3412577.33</v>
      </c>
      <c r="C38" s="53">
        <v>205866.69</v>
      </c>
      <c r="D38" s="53"/>
      <c r="E38" s="74">
        <f>SUM(B38:D38)</f>
        <v>3618444.02</v>
      </c>
      <c r="F38" s="53">
        <f>SUM(E38)</f>
        <v>3618444.02</v>
      </c>
      <c r="G38" s="53">
        <f>SUM(F38)</f>
        <v>3618444.02</v>
      </c>
      <c r="I38" s="51"/>
      <c r="J38" s="51"/>
    </row>
    <row r="39" spans="1:10" ht="39.75" customHeight="1" x14ac:dyDescent="0.25">
      <c r="A39" s="116" t="s">
        <v>259</v>
      </c>
      <c r="B39" s="53">
        <v>213047.53</v>
      </c>
      <c r="C39" s="53"/>
      <c r="D39" s="53">
        <v>-84.08</v>
      </c>
      <c r="E39" s="74">
        <v>212963.45</v>
      </c>
      <c r="F39" s="74">
        <v>212963.45</v>
      </c>
      <c r="G39" s="74">
        <v>212963.45</v>
      </c>
      <c r="I39" s="51"/>
      <c r="J39" s="51"/>
    </row>
    <row r="40" spans="1:10" ht="39.75" customHeight="1" x14ac:dyDescent="0.25">
      <c r="A40" s="116" t="s">
        <v>258</v>
      </c>
      <c r="B40" s="53">
        <v>58490</v>
      </c>
      <c r="C40" s="53">
        <v>3095</v>
      </c>
      <c r="D40" s="53"/>
      <c r="E40" s="74">
        <v>61585</v>
      </c>
      <c r="F40" s="53">
        <v>61585</v>
      </c>
      <c r="G40" s="53">
        <v>61585</v>
      </c>
      <c r="I40" s="51"/>
      <c r="J40" s="51"/>
    </row>
    <row r="41" spans="1:10" s="57" customFormat="1" ht="39.75" customHeight="1" x14ac:dyDescent="0.25">
      <c r="A41" s="19" t="s">
        <v>253</v>
      </c>
      <c r="B41" s="56">
        <v>186596</v>
      </c>
      <c r="C41" s="56"/>
      <c r="D41" s="56"/>
      <c r="E41" s="76">
        <f>SUM(B41:D41)</f>
        <v>186596</v>
      </c>
      <c r="F41" s="56">
        <v>186596</v>
      </c>
      <c r="G41" s="56">
        <v>186596</v>
      </c>
      <c r="I41" s="80"/>
      <c r="J41" s="80"/>
    </row>
    <row r="42" spans="1:10" ht="39.75" customHeight="1" x14ac:dyDescent="0.25">
      <c r="A42" s="19" t="s">
        <v>172</v>
      </c>
      <c r="B42" s="56">
        <f>SUM(B43)</f>
        <v>1536.05</v>
      </c>
      <c r="C42" s="56">
        <f>SUM(C43)</f>
        <v>163.95</v>
      </c>
      <c r="D42" s="56"/>
      <c r="E42" s="76">
        <f>SUM(B42:C42)</f>
        <v>1700</v>
      </c>
      <c r="F42" s="56">
        <f>SUM(F43)</f>
        <v>1700</v>
      </c>
      <c r="G42" s="56">
        <f>SUM(G43)</f>
        <v>1700</v>
      </c>
      <c r="I42" s="51"/>
    </row>
    <row r="43" spans="1:10" s="57" customFormat="1" ht="29.25" customHeight="1" x14ac:dyDescent="0.25">
      <c r="A43" s="7" t="s">
        <v>132</v>
      </c>
      <c r="B43" s="53">
        <v>1536.05</v>
      </c>
      <c r="C43" s="53">
        <v>163.95</v>
      </c>
      <c r="D43" s="53"/>
      <c r="E43" s="74">
        <f>SUM(B43:D43)</f>
        <v>1700</v>
      </c>
      <c r="F43" s="53">
        <v>1700</v>
      </c>
      <c r="G43" s="53">
        <v>1700</v>
      </c>
    </row>
    <row r="44" spans="1:10" x14ac:dyDescent="0.25">
      <c r="A44" s="17" t="s">
        <v>222</v>
      </c>
      <c r="B44" s="56">
        <f>SUM(B45)</f>
        <v>1632.15</v>
      </c>
      <c r="C44" s="56">
        <v>4167.8500000000004</v>
      </c>
      <c r="D44" s="56"/>
      <c r="E44" s="74">
        <f>SUM(B44:C44)</f>
        <v>5800</v>
      </c>
      <c r="F44" s="56">
        <v>5800</v>
      </c>
      <c r="G44" s="56">
        <f>SUM(G45)</f>
        <v>5800</v>
      </c>
    </row>
    <row r="45" spans="1:10" x14ac:dyDescent="0.25">
      <c r="A45" s="8" t="s">
        <v>49</v>
      </c>
      <c r="B45" s="53">
        <v>1632.15</v>
      </c>
      <c r="C45" s="53">
        <v>4167.8500000000004</v>
      </c>
      <c r="D45" s="53"/>
      <c r="E45" s="74">
        <f>SUM(B45:D45)</f>
        <v>5800</v>
      </c>
      <c r="F45" s="53">
        <v>5800</v>
      </c>
      <c r="G45" s="53">
        <v>5800</v>
      </c>
    </row>
    <row r="47" spans="1:10" x14ac:dyDescent="0.25">
      <c r="G47" s="51"/>
      <c r="H47" s="51"/>
      <c r="I47" s="51"/>
    </row>
    <row r="48" spans="1:10" ht="15.75" x14ac:dyDescent="0.25">
      <c r="A48" s="160" t="s">
        <v>275</v>
      </c>
      <c r="B48" s="160"/>
      <c r="C48" s="160"/>
      <c r="D48" s="160"/>
      <c r="F48" s="51"/>
      <c r="G48" s="51"/>
    </row>
    <row r="49" spans="1:7" ht="15.75" x14ac:dyDescent="0.25">
      <c r="A49" s="160" t="s">
        <v>276</v>
      </c>
      <c r="B49" s="160"/>
      <c r="C49" s="160"/>
      <c r="D49" s="160"/>
      <c r="E49" s="161" t="s">
        <v>133</v>
      </c>
      <c r="F49" s="161"/>
      <c r="G49" s="51"/>
    </row>
    <row r="50" spans="1:7" x14ac:dyDescent="0.25">
      <c r="A50" s="162"/>
      <c r="B50" s="162"/>
      <c r="C50" s="129"/>
      <c r="D50" s="129"/>
      <c r="F50" s="51"/>
      <c r="G50" s="51"/>
    </row>
    <row r="51" spans="1:7" ht="15.75" x14ac:dyDescent="0.25">
      <c r="A51" s="160" t="s">
        <v>273</v>
      </c>
      <c r="B51" s="163"/>
      <c r="C51" s="128"/>
      <c r="D51" s="128"/>
      <c r="E51" s="161" t="s">
        <v>268</v>
      </c>
      <c r="F51" s="161"/>
    </row>
  </sheetData>
  <mergeCells count="11">
    <mergeCell ref="E49:F49"/>
    <mergeCell ref="A50:B50"/>
    <mergeCell ref="A51:B51"/>
    <mergeCell ref="E51:F51"/>
    <mergeCell ref="A48:D48"/>
    <mergeCell ref="A49:D49"/>
    <mergeCell ref="A1:F1"/>
    <mergeCell ref="A3:F3"/>
    <mergeCell ref="A5:F5"/>
    <mergeCell ref="A7:F7"/>
    <mergeCell ref="A26:F26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0"/>
  <sheetViews>
    <sheetView workbookViewId="0">
      <selection activeCell="A25" sqref="A25"/>
    </sheetView>
  </sheetViews>
  <sheetFormatPr defaultRowHeight="15" x14ac:dyDescent="0.25"/>
  <cols>
    <col min="1" max="1" width="37.7109375" customWidth="1"/>
    <col min="2" max="2" width="25.28515625" customWidth="1"/>
    <col min="3" max="3" width="17" customWidth="1"/>
    <col min="4" max="4" width="13.85546875" customWidth="1"/>
    <col min="5" max="5" width="16.42578125" customWidth="1"/>
    <col min="6" max="6" width="18.140625" customWidth="1"/>
    <col min="7" max="7" width="15.42578125" customWidth="1"/>
  </cols>
  <sheetData>
    <row r="1" spans="1:7" ht="42" customHeight="1" x14ac:dyDescent="0.25">
      <c r="A1" s="140" t="s">
        <v>251</v>
      </c>
      <c r="B1" s="140"/>
      <c r="C1" s="140"/>
      <c r="D1" s="140"/>
      <c r="E1" s="140"/>
      <c r="F1" s="140"/>
      <c r="G1" s="140"/>
    </row>
    <row r="2" spans="1:7" ht="18" customHeight="1" x14ac:dyDescent="0.25">
      <c r="A2" s="3"/>
      <c r="B2" s="3"/>
      <c r="C2" s="3"/>
      <c r="D2" s="3"/>
      <c r="E2" s="3"/>
      <c r="F2" s="3"/>
      <c r="G2" s="3"/>
    </row>
    <row r="3" spans="1:7" ht="15.75" x14ac:dyDescent="0.25">
      <c r="A3" s="140" t="s">
        <v>24</v>
      </c>
      <c r="B3" s="140"/>
      <c r="C3" s="140"/>
      <c r="D3" s="140"/>
      <c r="E3" s="140"/>
      <c r="F3" s="141"/>
      <c r="G3" s="141"/>
    </row>
    <row r="4" spans="1:7" ht="18" x14ac:dyDescent="0.25">
      <c r="A4" s="3"/>
      <c r="B4" s="3"/>
      <c r="C4" s="3"/>
      <c r="D4" s="3"/>
      <c r="E4" s="3"/>
      <c r="F4" s="4"/>
      <c r="G4" s="4"/>
    </row>
    <row r="5" spans="1:7" ht="18" customHeight="1" x14ac:dyDescent="0.25">
      <c r="A5" s="140" t="s">
        <v>4</v>
      </c>
      <c r="B5" s="142"/>
      <c r="C5" s="142"/>
      <c r="D5" s="142"/>
      <c r="E5" s="142"/>
      <c r="F5" s="142"/>
      <c r="G5" s="142"/>
    </row>
    <row r="6" spans="1:7" ht="18" x14ac:dyDescent="0.25">
      <c r="A6" s="3"/>
      <c r="B6" s="3"/>
      <c r="C6" s="3"/>
      <c r="D6" s="3"/>
      <c r="E6" s="3"/>
      <c r="F6" s="4"/>
      <c r="G6" s="4"/>
    </row>
    <row r="7" spans="1:7" ht="15.75" x14ac:dyDescent="0.25">
      <c r="A7" s="140" t="s">
        <v>14</v>
      </c>
      <c r="B7" s="166"/>
      <c r="C7" s="166"/>
      <c r="D7" s="166"/>
      <c r="E7" s="166"/>
      <c r="F7" s="166"/>
      <c r="G7" s="166"/>
    </row>
    <row r="8" spans="1:7" ht="18" x14ac:dyDescent="0.25">
      <c r="A8" s="3"/>
      <c r="B8" s="3"/>
      <c r="C8" s="3"/>
      <c r="D8" s="3"/>
      <c r="E8" s="3"/>
      <c r="F8" s="4"/>
      <c r="G8" s="4"/>
    </row>
    <row r="9" spans="1:7" ht="25.5" x14ac:dyDescent="0.25">
      <c r="A9" s="14" t="s">
        <v>43</v>
      </c>
      <c r="B9" s="52" t="s">
        <v>168</v>
      </c>
      <c r="C9" s="52" t="s">
        <v>225</v>
      </c>
      <c r="D9" s="52" t="s">
        <v>232</v>
      </c>
      <c r="E9" s="52" t="s">
        <v>231</v>
      </c>
      <c r="F9" s="52" t="s">
        <v>135</v>
      </c>
      <c r="G9" s="52" t="s">
        <v>169</v>
      </c>
    </row>
    <row r="10" spans="1:7" s="57" customFormat="1" ht="15.95" customHeight="1" x14ac:dyDescent="0.25">
      <c r="A10" s="6" t="s">
        <v>15</v>
      </c>
      <c r="B10" s="78">
        <f>SUM(B11+B13+B14)</f>
        <v>4132915.27</v>
      </c>
      <c r="C10" s="78">
        <f>SUM(C11+C13+C14)</f>
        <v>244304.43</v>
      </c>
      <c r="D10" s="78"/>
      <c r="E10" s="78">
        <f>SUM(B10:D10)</f>
        <v>4377219.7</v>
      </c>
      <c r="F10" s="78">
        <f>SUM(E10)</f>
        <v>4377219.7</v>
      </c>
      <c r="G10" s="78">
        <f>SUM(F10)</f>
        <v>4377219.7</v>
      </c>
    </row>
    <row r="11" spans="1:7" ht="15.95" customHeight="1" x14ac:dyDescent="0.25">
      <c r="A11" s="6" t="s">
        <v>16</v>
      </c>
      <c r="B11" s="56">
        <f>SUM(B12)</f>
        <v>25491.06</v>
      </c>
      <c r="C11" s="56">
        <f>SUM(C12)</f>
        <v>28903.72</v>
      </c>
      <c r="D11" s="56"/>
      <c r="E11" s="56">
        <f>SUM(B11:D11)</f>
        <v>54394.78</v>
      </c>
      <c r="F11" s="56">
        <f t="shared" ref="F11:G11" si="0">SUM(F12)</f>
        <v>54394.78</v>
      </c>
      <c r="G11" s="56">
        <f t="shared" si="0"/>
        <v>54394.78</v>
      </c>
    </row>
    <row r="12" spans="1:7" ht="25.5" x14ac:dyDescent="0.25">
      <c r="A12" s="11" t="s">
        <v>17</v>
      </c>
      <c r="B12" s="53">
        <v>25491.06</v>
      </c>
      <c r="C12" s="53">
        <v>28903.72</v>
      </c>
      <c r="D12" s="53"/>
      <c r="E12" s="53">
        <f>SUM(B12:D12)</f>
        <v>54394.78</v>
      </c>
      <c r="F12" s="53">
        <f>SUM(E12)</f>
        <v>54394.78</v>
      </c>
      <c r="G12" s="53">
        <f>SUM(F12)</f>
        <v>54394.78</v>
      </c>
    </row>
    <row r="13" spans="1:7" s="57" customFormat="1" x14ac:dyDescent="0.25">
      <c r="A13" s="9" t="s">
        <v>18</v>
      </c>
      <c r="B13" s="56">
        <v>4091092.06</v>
      </c>
      <c r="C13" s="56">
        <v>209432.86</v>
      </c>
      <c r="D13" s="56"/>
      <c r="E13" s="56"/>
      <c r="F13" s="56">
        <v>4091092.06</v>
      </c>
      <c r="G13" s="56">
        <v>4091092.06</v>
      </c>
    </row>
    <row r="14" spans="1:7" s="57" customFormat="1" x14ac:dyDescent="0.25">
      <c r="A14" s="6" t="s">
        <v>19</v>
      </c>
      <c r="B14" s="56">
        <f>SUM(B15)</f>
        <v>16332.15</v>
      </c>
      <c r="C14" s="56">
        <f>SUM(C15)</f>
        <v>5967.85</v>
      </c>
      <c r="D14" s="56"/>
      <c r="E14" s="56">
        <f>SUM(B14:D14)</f>
        <v>22300</v>
      </c>
      <c r="F14" s="56">
        <f t="shared" ref="F14:G14" si="1">SUM(F15)</f>
        <v>22300</v>
      </c>
      <c r="G14" s="56">
        <f t="shared" si="1"/>
        <v>22300</v>
      </c>
    </row>
    <row r="15" spans="1:7" ht="25.5" x14ac:dyDescent="0.25">
      <c r="A15" s="12" t="s">
        <v>20</v>
      </c>
      <c r="B15" s="53">
        <v>16332.15</v>
      </c>
      <c r="C15" s="53">
        <v>5967.85</v>
      </c>
      <c r="D15" s="53"/>
      <c r="E15" s="53">
        <f>SUM(B15:D15)</f>
        <v>22300</v>
      </c>
      <c r="F15" s="53">
        <f>SUM(E15)</f>
        <v>22300</v>
      </c>
      <c r="G15" s="53">
        <f>SUM(F15)</f>
        <v>22300</v>
      </c>
    </row>
    <row r="18" spans="1:10" ht="15.75" x14ac:dyDescent="0.25">
      <c r="A18" s="160" t="s">
        <v>275</v>
      </c>
      <c r="B18" s="160"/>
      <c r="C18" s="160"/>
      <c r="D18" s="160"/>
      <c r="E18" s="127"/>
      <c r="F18" s="161" t="s">
        <v>267</v>
      </c>
      <c r="G18" s="161"/>
      <c r="H18" s="51"/>
      <c r="I18" s="51"/>
      <c r="J18" s="51"/>
    </row>
    <row r="19" spans="1:10" ht="15.75" x14ac:dyDescent="0.25">
      <c r="A19" s="160" t="s">
        <v>276</v>
      </c>
      <c r="B19" s="160"/>
      <c r="C19" s="160"/>
      <c r="D19" s="160"/>
      <c r="E19" s="128"/>
      <c r="F19" s="51"/>
      <c r="G19" s="51"/>
      <c r="H19" s="51"/>
    </row>
    <row r="20" spans="1:10" x14ac:dyDescent="0.25">
      <c r="A20" s="162"/>
      <c r="B20" s="162"/>
      <c r="C20" s="129"/>
      <c r="D20" s="129"/>
      <c r="E20" s="129"/>
      <c r="F20" s="161" t="s">
        <v>268</v>
      </c>
      <c r="G20" s="161"/>
      <c r="H20" s="51"/>
    </row>
    <row r="21" spans="1:10" ht="15.75" x14ac:dyDescent="0.25">
      <c r="A21" s="160" t="s">
        <v>269</v>
      </c>
      <c r="B21" s="163"/>
      <c r="C21" s="136"/>
      <c r="D21" s="128"/>
      <c r="E21" s="128"/>
      <c r="F21" s="51"/>
      <c r="G21" s="51"/>
      <c r="H21" s="51"/>
    </row>
    <row r="22" spans="1:10" x14ac:dyDescent="0.25">
      <c r="C22" s="51"/>
    </row>
    <row r="24" spans="1:10" x14ac:dyDescent="0.25">
      <c r="C24" s="51"/>
    </row>
    <row r="28" spans="1:10" x14ac:dyDescent="0.25">
      <c r="F28" s="51"/>
    </row>
    <row r="30" spans="1:10" x14ac:dyDescent="0.25">
      <c r="F30" s="51"/>
    </row>
  </sheetData>
  <mergeCells count="10">
    <mergeCell ref="A20:B20"/>
    <mergeCell ref="A21:B21"/>
    <mergeCell ref="F20:G20"/>
    <mergeCell ref="A18:D18"/>
    <mergeCell ref="A19:D19"/>
    <mergeCell ref="A1:G1"/>
    <mergeCell ref="A3:G3"/>
    <mergeCell ref="A5:G5"/>
    <mergeCell ref="A7:G7"/>
    <mergeCell ref="F18:G18"/>
  </mergeCells>
  <pageMargins left="0.7" right="0.7" top="0.75" bottom="0.75" header="0.3" footer="0.3"/>
  <pageSetup paperSize="9" scale="9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9"/>
  <sheetViews>
    <sheetView topLeftCell="A10" workbookViewId="0">
      <selection activeCell="H19" sqref="H19:K19"/>
    </sheetView>
  </sheetViews>
  <sheetFormatPr defaultRowHeight="15" x14ac:dyDescent="0.25"/>
  <cols>
    <col min="1" max="1" width="7.42578125" bestFit="1" customWidth="1"/>
    <col min="2" max="2" width="8.42578125" bestFit="1" customWidth="1"/>
    <col min="3" max="3" width="25.28515625" customWidth="1"/>
    <col min="4" max="4" width="12" style="51" customWidth="1"/>
    <col min="5" max="8" width="12.42578125" style="51" customWidth="1"/>
    <col min="9" max="9" width="16.7109375" style="51" customWidth="1"/>
    <col min="10" max="10" width="14.5703125" style="51" customWidth="1"/>
  </cols>
  <sheetData>
    <row r="1" spans="1:11" ht="48" customHeight="1" x14ac:dyDescent="0.25">
      <c r="A1" s="167" t="s">
        <v>249</v>
      </c>
      <c r="B1" s="167"/>
      <c r="C1" s="167"/>
      <c r="D1" s="167"/>
      <c r="E1" s="167"/>
      <c r="F1" s="167"/>
      <c r="G1" s="167"/>
      <c r="H1" s="167"/>
      <c r="I1" s="167"/>
      <c r="J1" s="167"/>
    </row>
    <row r="2" spans="1:11" ht="18" customHeight="1" x14ac:dyDescent="0.25">
      <c r="A2" s="3"/>
      <c r="B2" s="3"/>
      <c r="C2" s="3"/>
      <c r="D2" s="50"/>
      <c r="E2" s="50"/>
      <c r="F2" s="50"/>
      <c r="G2" s="50"/>
      <c r="H2" s="50"/>
      <c r="I2" s="50"/>
      <c r="J2" s="50"/>
    </row>
    <row r="3" spans="1:11" ht="15.95" customHeight="1" x14ac:dyDescent="0.25">
      <c r="A3" s="140" t="s">
        <v>24</v>
      </c>
      <c r="B3" s="140"/>
      <c r="C3" s="140"/>
      <c r="D3" s="140"/>
      <c r="E3" s="140"/>
      <c r="F3" s="140"/>
      <c r="G3" s="140"/>
      <c r="H3" s="140"/>
      <c r="I3" s="140"/>
      <c r="J3" s="140"/>
    </row>
    <row r="4" spans="1:11" ht="18" x14ac:dyDescent="0.25">
      <c r="A4" s="3"/>
      <c r="B4" s="3"/>
      <c r="C4" s="3"/>
      <c r="D4" s="50"/>
      <c r="E4" s="50"/>
      <c r="F4" s="50"/>
      <c r="G4" s="50"/>
      <c r="H4" s="50"/>
      <c r="I4" s="54"/>
      <c r="J4" s="54"/>
    </row>
    <row r="5" spans="1:11" ht="18" customHeight="1" x14ac:dyDescent="0.25">
      <c r="A5" s="140" t="s">
        <v>50</v>
      </c>
      <c r="B5" s="140"/>
      <c r="C5" s="140"/>
      <c r="D5" s="140"/>
      <c r="E5" s="140"/>
      <c r="F5" s="140"/>
      <c r="G5" s="140"/>
      <c r="H5" s="140"/>
      <c r="I5" s="140"/>
      <c r="J5" s="140"/>
    </row>
    <row r="6" spans="1:11" ht="18" x14ac:dyDescent="0.25">
      <c r="A6" s="3"/>
      <c r="B6" s="3"/>
      <c r="C6" s="3"/>
      <c r="D6" s="50"/>
      <c r="E6" s="50"/>
      <c r="F6" s="50"/>
      <c r="G6" s="50"/>
      <c r="H6" s="50"/>
      <c r="I6" s="54"/>
      <c r="J6" s="54"/>
    </row>
    <row r="7" spans="1:11" ht="25.5" x14ac:dyDescent="0.25">
      <c r="A7" s="14" t="s">
        <v>5</v>
      </c>
      <c r="B7" s="13" t="s">
        <v>6</v>
      </c>
      <c r="C7" s="13" t="s">
        <v>35</v>
      </c>
      <c r="D7" s="52" t="s">
        <v>167</v>
      </c>
      <c r="E7" s="52" t="s">
        <v>168</v>
      </c>
      <c r="F7" s="52" t="s">
        <v>226</v>
      </c>
      <c r="G7" s="52" t="s">
        <v>227</v>
      </c>
      <c r="H7" s="52" t="s">
        <v>231</v>
      </c>
      <c r="I7" s="52" t="s">
        <v>135</v>
      </c>
      <c r="J7" s="52" t="s">
        <v>169</v>
      </c>
    </row>
    <row r="8" spans="1:11" x14ac:dyDescent="0.25">
      <c r="A8" s="28"/>
      <c r="B8" s="29"/>
      <c r="C8" s="27" t="s">
        <v>52</v>
      </c>
      <c r="D8" s="58">
        <f t="shared" ref="D8:J9" si="0">SUM(D9)</f>
        <v>1667.67</v>
      </c>
      <c r="E8" s="58">
        <f t="shared" si="0"/>
        <v>0</v>
      </c>
      <c r="F8" s="58">
        <f t="shared" si="0"/>
        <v>0</v>
      </c>
      <c r="G8" s="58">
        <f t="shared" si="0"/>
        <v>0</v>
      </c>
      <c r="H8" s="58">
        <f t="shared" si="0"/>
        <v>0</v>
      </c>
      <c r="I8" s="58">
        <f t="shared" si="0"/>
        <v>0</v>
      </c>
      <c r="J8" s="58">
        <f t="shared" si="0"/>
        <v>0</v>
      </c>
    </row>
    <row r="9" spans="1:11" ht="25.5" x14ac:dyDescent="0.25">
      <c r="A9" s="6">
        <v>8</v>
      </c>
      <c r="B9" s="6"/>
      <c r="C9" s="6" t="s">
        <v>21</v>
      </c>
      <c r="D9" s="53">
        <f t="shared" si="0"/>
        <v>1667.67</v>
      </c>
      <c r="E9" s="53">
        <v>0</v>
      </c>
      <c r="F9" s="53">
        <v>0</v>
      </c>
      <c r="G9" s="53">
        <v>0</v>
      </c>
      <c r="H9" s="53">
        <v>0</v>
      </c>
      <c r="I9" s="53">
        <v>0</v>
      </c>
      <c r="J9" s="53">
        <v>0</v>
      </c>
    </row>
    <row r="10" spans="1:11" x14ac:dyDescent="0.25">
      <c r="A10" s="6"/>
      <c r="B10" s="10">
        <v>84</v>
      </c>
      <c r="C10" s="10" t="s">
        <v>28</v>
      </c>
      <c r="D10" s="53">
        <v>1667.67</v>
      </c>
      <c r="E10" s="53">
        <v>0</v>
      </c>
      <c r="F10" s="53">
        <v>0</v>
      </c>
      <c r="G10" s="53">
        <v>0</v>
      </c>
      <c r="H10" s="53">
        <v>0</v>
      </c>
      <c r="I10" s="53">
        <v>0</v>
      </c>
      <c r="J10" s="53">
        <v>0</v>
      </c>
    </row>
    <row r="11" spans="1:11" x14ac:dyDescent="0.25">
      <c r="A11" s="6"/>
      <c r="B11" s="10"/>
      <c r="C11" s="31"/>
      <c r="D11" s="53"/>
      <c r="E11" s="53"/>
      <c r="F11" s="53"/>
      <c r="G11" s="53"/>
      <c r="H11" s="53"/>
      <c r="I11" s="53">
        <v>0</v>
      </c>
      <c r="J11" s="53"/>
    </row>
    <row r="12" spans="1:11" s="57" customFormat="1" x14ac:dyDescent="0.25">
      <c r="A12" s="6"/>
      <c r="B12" s="6"/>
      <c r="C12" s="27" t="s">
        <v>55</v>
      </c>
      <c r="D12" s="56">
        <f t="shared" ref="D12:J13" si="1">SUM(D13)</f>
        <v>1667.67</v>
      </c>
      <c r="E12" s="56">
        <f t="shared" si="1"/>
        <v>0</v>
      </c>
      <c r="F12" s="56">
        <f t="shared" si="1"/>
        <v>0</v>
      </c>
      <c r="G12" s="56">
        <f t="shared" si="1"/>
        <v>0</v>
      </c>
      <c r="H12" s="56">
        <f t="shared" si="1"/>
        <v>0</v>
      </c>
      <c r="I12" s="56">
        <f t="shared" si="1"/>
        <v>0</v>
      </c>
      <c r="J12" s="56">
        <f t="shared" si="1"/>
        <v>0</v>
      </c>
    </row>
    <row r="13" spans="1:11" ht="25.5" x14ac:dyDescent="0.25">
      <c r="A13" s="9">
        <v>5</v>
      </c>
      <c r="B13" s="9"/>
      <c r="C13" s="17" t="s">
        <v>22</v>
      </c>
      <c r="D13" s="53">
        <f t="shared" si="1"/>
        <v>1667.67</v>
      </c>
      <c r="E13" s="53">
        <v>0</v>
      </c>
      <c r="F13" s="53">
        <v>0</v>
      </c>
      <c r="G13" s="53">
        <v>0</v>
      </c>
      <c r="H13" s="53">
        <v>0</v>
      </c>
      <c r="I13" s="53">
        <v>0</v>
      </c>
      <c r="J13" s="53">
        <v>0</v>
      </c>
    </row>
    <row r="14" spans="1:11" ht="25.5" x14ac:dyDescent="0.25">
      <c r="A14" s="10"/>
      <c r="B14" s="10">
        <v>54</v>
      </c>
      <c r="C14" s="18" t="s">
        <v>29</v>
      </c>
      <c r="D14" s="53">
        <v>1667.67</v>
      </c>
      <c r="E14" s="53">
        <v>0</v>
      </c>
      <c r="F14" s="53">
        <v>0</v>
      </c>
      <c r="G14" s="53">
        <v>0</v>
      </c>
      <c r="H14" s="53">
        <v>0</v>
      </c>
      <c r="I14" s="53">
        <v>0</v>
      </c>
      <c r="J14" s="55">
        <v>0</v>
      </c>
    </row>
    <row r="16" spans="1:11" ht="15.75" x14ac:dyDescent="0.25">
      <c r="A16" s="160" t="s">
        <v>275</v>
      </c>
      <c r="B16" s="160"/>
      <c r="C16" s="160"/>
      <c r="D16" s="160"/>
      <c r="K16" s="51"/>
    </row>
    <row r="17" spans="1:11" ht="15.75" x14ac:dyDescent="0.25">
      <c r="A17" s="160" t="s">
        <v>276</v>
      </c>
      <c r="B17" s="160"/>
      <c r="C17" s="160"/>
      <c r="D17" s="160"/>
      <c r="H17" s="165" t="s">
        <v>133</v>
      </c>
      <c r="I17" s="165"/>
      <c r="J17" s="165"/>
      <c r="K17" s="137"/>
    </row>
    <row r="18" spans="1:11" x14ac:dyDescent="0.25">
      <c r="A18" s="162"/>
      <c r="B18" s="162"/>
      <c r="C18" s="162"/>
      <c r="K18" s="51"/>
    </row>
    <row r="19" spans="1:11" ht="15.75" x14ac:dyDescent="0.25">
      <c r="A19" s="160" t="s">
        <v>270</v>
      </c>
      <c r="B19" s="163"/>
      <c r="C19" s="163"/>
      <c r="H19" s="165" t="s">
        <v>268</v>
      </c>
      <c r="I19" s="165"/>
      <c r="J19" s="165"/>
      <c r="K19" s="165"/>
    </row>
  </sheetData>
  <mergeCells count="9">
    <mergeCell ref="A18:C18"/>
    <mergeCell ref="A19:C19"/>
    <mergeCell ref="A1:J1"/>
    <mergeCell ref="A3:J3"/>
    <mergeCell ref="A5:J5"/>
    <mergeCell ref="A16:D16"/>
    <mergeCell ref="A17:D17"/>
    <mergeCell ref="H17:J17"/>
    <mergeCell ref="H19:K19"/>
  </mergeCells>
  <pageMargins left="0.7" right="0.7" top="0.75" bottom="0.75" header="0.3" footer="0.3"/>
  <pageSetup paperSize="9" scale="74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workbookViewId="0">
      <selection activeCell="A19" sqref="A19:D20"/>
    </sheetView>
  </sheetViews>
  <sheetFormatPr defaultRowHeight="15" x14ac:dyDescent="0.25"/>
  <cols>
    <col min="1" max="1" width="25.28515625" customWidth="1"/>
    <col min="2" max="6" width="13.7109375" customWidth="1"/>
    <col min="7" max="7" width="14" customWidth="1"/>
    <col min="8" max="8" width="13" customWidth="1"/>
  </cols>
  <sheetData>
    <row r="1" spans="1:8" ht="50.25" customHeight="1" x14ac:dyDescent="0.25">
      <c r="A1" s="140" t="s">
        <v>252</v>
      </c>
      <c r="B1" s="140"/>
      <c r="C1" s="140"/>
      <c r="D1" s="140"/>
      <c r="E1" s="140"/>
      <c r="F1" s="140"/>
      <c r="G1" s="140"/>
      <c r="H1" s="140"/>
    </row>
    <row r="2" spans="1:8" ht="18" customHeight="1" x14ac:dyDescent="0.25">
      <c r="A2" s="3"/>
      <c r="B2" s="3"/>
      <c r="C2" s="3"/>
      <c r="D2" s="3"/>
      <c r="E2" s="3"/>
      <c r="F2" s="3"/>
      <c r="G2" s="3"/>
      <c r="H2" s="3"/>
    </row>
    <row r="3" spans="1:8" ht="15.95" customHeight="1" x14ac:dyDescent="0.25">
      <c r="A3" s="140" t="s">
        <v>24</v>
      </c>
      <c r="B3" s="140"/>
      <c r="C3" s="140"/>
      <c r="D3" s="140"/>
      <c r="E3" s="140"/>
      <c r="F3" s="140"/>
      <c r="G3" s="140"/>
      <c r="H3" s="140"/>
    </row>
    <row r="4" spans="1:8" ht="18" x14ac:dyDescent="0.25">
      <c r="A4" s="3"/>
      <c r="B4" s="3"/>
      <c r="C4" s="3"/>
      <c r="D4" s="3"/>
      <c r="E4" s="3"/>
      <c r="F4" s="3"/>
      <c r="G4" s="4"/>
      <c r="H4" s="4"/>
    </row>
    <row r="5" spans="1:8" ht="18" customHeight="1" x14ac:dyDescent="0.25">
      <c r="A5" s="140" t="s">
        <v>51</v>
      </c>
      <c r="B5" s="140"/>
      <c r="C5" s="140"/>
      <c r="D5" s="140"/>
      <c r="E5" s="140"/>
      <c r="F5" s="140"/>
      <c r="G5" s="140"/>
      <c r="H5" s="140"/>
    </row>
    <row r="6" spans="1:8" ht="18" x14ac:dyDescent="0.25">
      <c r="A6" s="3"/>
      <c r="B6" s="3"/>
      <c r="C6" s="3"/>
      <c r="D6" s="3"/>
      <c r="E6" s="3"/>
      <c r="F6" s="3"/>
      <c r="G6" s="4"/>
      <c r="H6" s="4"/>
    </row>
    <row r="7" spans="1:8" ht="25.5" x14ac:dyDescent="0.25">
      <c r="A7" s="13" t="s">
        <v>43</v>
      </c>
      <c r="B7" s="14" t="s">
        <v>167</v>
      </c>
      <c r="C7" s="14" t="s">
        <v>168</v>
      </c>
      <c r="D7" s="14" t="s">
        <v>226</v>
      </c>
      <c r="E7" s="14" t="s">
        <v>227</v>
      </c>
      <c r="F7" s="14" t="s">
        <v>230</v>
      </c>
      <c r="G7" s="14" t="s">
        <v>135</v>
      </c>
      <c r="H7" s="14" t="s">
        <v>169</v>
      </c>
    </row>
    <row r="8" spans="1:8" x14ac:dyDescent="0.25">
      <c r="A8" s="6" t="s">
        <v>52</v>
      </c>
      <c r="B8" s="58">
        <f t="shared" ref="B8:H9" si="0">SUM(B9)</f>
        <v>1667.67</v>
      </c>
      <c r="C8" s="58">
        <f t="shared" si="0"/>
        <v>0</v>
      </c>
      <c r="D8" s="58">
        <v>0</v>
      </c>
      <c r="E8" s="58">
        <v>0</v>
      </c>
      <c r="F8" s="58">
        <v>0</v>
      </c>
      <c r="G8" s="58">
        <f t="shared" si="0"/>
        <v>0</v>
      </c>
      <c r="H8" s="58">
        <f t="shared" si="0"/>
        <v>0</v>
      </c>
    </row>
    <row r="9" spans="1:8" ht="25.5" x14ac:dyDescent="0.25">
      <c r="A9" s="6" t="s">
        <v>53</v>
      </c>
      <c r="B9" s="53">
        <f t="shared" si="0"/>
        <v>1667.67</v>
      </c>
      <c r="C9" s="53">
        <v>0</v>
      </c>
      <c r="D9" s="53">
        <v>0</v>
      </c>
      <c r="E9" s="53">
        <v>0</v>
      </c>
      <c r="F9" s="53">
        <v>0</v>
      </c>
      <c r="G9" s="53">
        <v>0</v>
      </c>
      <c r="H9" s="53">
        <f t="shared" si="0"/>
        <v>0</v>
      </c>
    </row>
    <row r="10" spans="1:8" ht="25.5" x14ac:dyDescent="0.25">
      <c r="A10" s="11" t="s">
        <v>54</v>
      </c>
      <c r="B10" s="53">
        <v>1667.67</v>
      </c>
      <c r="C10" s="53">
        <v>0</v>
      </c>
      <c r="D10" s="53">
        <v>0</v>
      </c>
      <c r="E10" s="53">
        <v>0</v>
      </c>
      <c r="F10" s="53">
        <v>0</v>
      </c>
      <c r="G10" s="53">
        <v>0</v>
      </c>
      <c r="H10" s="53">
        <v>0</v>
      </c>
    </row>
    <row r="11" spans="1:8" x14ac:dyDescent="0.25">
      <c r="A11" s="11"/>
      <c r="B11" s="53"/>
      <c r="C11" s="53"/>
      <c r="D11" s="53"/>
      <c r="E11" s="53">
        <v>0</v>
      </c>
      <c r="F11" s="53">
        <v>0</v>
      </c>
      <c r="G11" s="53"/>
      <c r="H11" s="53"/>
    </row>
    <row r="12" spans="1:8" x14ac:dyDescent="0.25">
      <c r="A12" s="6" t="s">
        <v>55</v>
      </c>
      <c r="B12" s="56">
        <f>SUM(B15)</f>
        <v>1667.67</v>
      </c>
      <c r="C12" s="56">
        <f>SUM(C15)</f>
        <v>0</v>
      </c>
      <c r="D12" s="56">
        <v>0</v>
      </c>
      <c r="E12" s="56">
        <v>0</v>
      </c>
      <c r="F12" s="56">
        <v>0</v>
      </c>
      <c r="G12" s="56">
        <f>SUM(G15)</f>
        <v>0</v>
      </c>
      <c r="H12" s="56">
        <f>SUM(H15)</f>
        <v>0</v>
      </c>
    </row>
    <row r="13" spans="1:8" x14ac:dyDescent="0.25">
      <c r="A13" s="17" t="s">
        <v>46</v>
      </c>
      <c r="E13" s="130">
        <v>0</v>
      </c>
      <c r="F13" s="130">
        <v>0</v>
      </c>
    </row>
    <row r="14" spans="1:8" x14ac:dyDescent="0.25">
      <c r="A14" s="8" t="s">
        <v>47</v>
      </c>
    </row>
    <row r="15" spans="1:8" x14ac:dyDescent="0.25">
      <c r="A15" s="17" t="s">
        <v>48</v>
      </c>
      <c r="B15" s="53">
        <f>SUM(B16)</f>
        <v>1667.67</v>
      </c>
      <c r="C15" s="53">
        <v>0</v>
      </c>
      <c r="D15" s="53">
        <v>0</v>
      </c>
      <c r="E15" s="53">
        <v>0</v>
      </c>
      <c r="F15" s="53">
        <v>0</v>
      </c>
      <c r="G15" s="53">
        <v>0</v>
      </c>
      <c r="H15" s="53">
        <f>SUM(H16)</f>
        <v>0</v>
      </c>
    </row>
    <row r="16" spans="1:8" x14ac:dyDescent="0.25">
      <c r="A16" s="8" t="s">
        <v>49</v>
      </c>
      <c r="B16" s="53">
        <v>1667.67</v>
      </c>
      <c r="C16" s="53">
        <v>0</v>
      </c>
      <c r="D16" s="53">
        <v>0</v>
      </c>
      <c r="E16" s="53">
        <v>0</v>
      </c>
      <c r="F16" s="53">
        <v>0</v>
      </c>
      <c r="G16" s="53">
        <v>0</v>
      </c>
      <c r="H16" s="55">
        <v>0</v>
      </c>
    </row>
    <row r="18" spans="1:11" x14ac:dyDescent="0.25">
      <c r="A18" s="129"/>
    </row>
    <row r="19" spans="1:11" ht="15.75" x14ac:dyDescent="0.25">
      <c r="A19" s="160" t="s">
        <v>275</v>
      </c>
      <c r="B19" s="160"/>
      <c r="C19" s="160"/>
      <c r="D19" s="160"/>
      <c r="E19" s="51"/>
      <c r="F19" s="51"/>
      <c r="G19" s="51"/>
      <c r="H19" s="51"/>
      <c r="I19" s="51"/>
      <c r="J19" s="51"/>
      <c r="K19" s="51"/>
    </row>
    <row r="20" spans="1:11" ht="15.75" x14ac:dyDescent="0.25">
      <c r="A20" s="160" t="s">
        <v>276</v>
      </c>
      <c r="B20" s="160"/>
      <c r="C20" s="160"/>
      <c r="D20" s="160"/>
      <c r="E20" s="51"/>
      <c r="F20" s="165" t="s">
        <v>133</v>
      </c>
      <c r="G20" s="165"/>
      <c r="H20" s="165"/>
      <c r="I20" s="165"/>
      <c r="J20" s="165"/>
    </row>
    <row r="21" spans="1:11" ht="15.75" x14ac:dyDescent="0.25">
      <c r="A21" s="160"/>
      <c r="B21" s="160"/>
      <c r="C21" s="160"/>
      <c r="D21" s="160"/>
      <c r="E21" s="51"/>
      <c r="F21" s="51"/>
      <c r="G21" s="51"/>
      <c r="H21" s="51"/>
      <c r="I21" s="51"/>
      <c r="J21" s="51"/>
    </row>
    <row r="22" spans="1:11" ht="15.75" x14ac:dyDescent="0.25">
      <c r="A22" s="160" t="s">
        <v>274</v>
      </c>
      <c r="B22" s="163"/>
      <c r="C22" s="163"/>
      <c r="D22" s="163"/>
      <c r="E22" s="51"/>
      <c r="F22" s="165" t="s">
        <v>268</v>
      </c>
      <c r="G22" s="165"/>
      <c r="H22" s="165"/>
      <c r="I22" s="165"/>
      <c r="J22" s="165"/>
      <c r="K22" s="165"/>
    </row>
    <row r="23" spans="1:11" ht="15.75" x14ac:dyDescent="0.25">
      <c r="A23" s="160"/>
      <c r="B23" s="163"/>
      <c r="C23" s="163"/>
      <c r="D23" s="163"/>
      <c r="E23" s="51"/>
      <c r="F23" s="51"/>
      <c r="G23" s="51"/>
      <c r="H23" s="51"/>
      <c r="I23" s="51"/>
      <c r="J23" s="51"/>
    </row>
    <row r="24" spans="1:11" x14ac:dyDescent="0.25">
      <c r="E24" s="51"/>
      <c r="F24" s="51"/>
      <c r="G24" s="51"/>
      <c r="H24" s="51"/>
      <c r="I24" s="51"/>
      <c r="J24" s="51"/>
    </row>
  </sheetData>
  <mergeCells count="10">
    <mergeCell ref="A21:D21"/>
    <mergeCell ref="A22:D22"/>
    <mergeCell ref="A23:D23"/>
    <mergeCell ref="F20:J20"/>
    <mergeCell ref="F22:K22"/>
    <mergeCell ref="A1:H1"/>
    <mergeCell ref="A3:H3"/>
    <mergeCell ref="A5:H5"/>
    <mergeCell ref="A19:D19"/>
    <mergeCell ref="A20:D20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97"/>
  <sheetViews>
    <sheetView tabSelected="1" topLeftCell="A166" workbookViewId="0">
      <selection activeCell="A176" sqref="A176:XFD176"/>
    </sheetView>
  </sheetViews>
  <sheetFormatPr defaultRowHeight="15" x14ac:dyDescent="0.25"/>
  <cols>
    <col min="1" max="1" width="7.42578125" bestFit="1" customWidth="1"/>
    <col min="2" max="2" width="8.42578125" bestFit="1" customWidth="1"/>
    <col min="3" max="3" width="13.140625" customWidth="1"/>
    <col min="4" max="4" width="33.5703125" customWidth="1"/>
    <col min="5" max="8" width="13.7109375" style="51" customWidth="1"/>
    <col min="9" max="9" width="14.5703125" style="51" customWidth="1"/>
    <col min="10" max="10" width="15.85546875" style="51" customWidth="1"/>
    <col min="13" max="13" width="10.140625" bestFit="1" customWidth="1"/>
    <col min="14" max="15" width="11.7109375" style="51" bestFit="1" customWidth="1"/>
    <col min="16" max="16" width="11.7109375" bestFit="1" customWidth="1"/>
    <col min="17" max="17" width="10.140625" bestFit="1" customWidth="1"/>
  </cols>
  <sheetData>
    <row r="1" spans="1:15" ht="57.75" customHeight="1" x14ac:dyDescent="0.25">
      <c r="A1" s="140" t="s">
        <v>240</v>
      </c>
      <c r="B1" s="140"/>
      <c r="C1" s="140"/>
      <c r="D1" s="140"/>
      <c r="E1" s="140"/>
      <c r="F1" s="140"/>
      <c r="G1" s="140"/>
      <c r="H1" s="140"/>
      <c r="I1" s="140"/>
      <c r="J1" s="140"/>
    </row>
    <row r="2" spans="1:15" ht="18" customHeight="1" x14ac:dyDescent="0.25">
      <c r="A2" s="32"/>
      <c r="B2" s="32"/>
      <c r="C2" s="32"/>
      <c r="D2" s="32"/>
      <c r="E2" s="32"/>
      <c r="F2" s="32"/>
      <c r="G2" s="32"/>
      <c r="H2" s="32"/>
      <c r="I2" s="32"/>
      <c r="J2" s="32"/>
    </row>
    <row r="3" spans="1:15" ht="18" customHeight="1" x14ac:dyDescent="0.25">
      <c r="A3" s="140" t="s">
        <v>23</v>
      </c>
      <c r="B3" s="142"/>
      <c r="C3" s="142"/>
      <c r="D3" s="142"/>
      <c r="E3" s="142"/>
      <c r="F3" s="142"/>
      <c r="G3" s="142"/>
      <c r="H3" s="142"/>
      <c r="I3" s="142"/>
      <c r="J3" s="142"/>
    </row>
    <row r="4" spans="1:15" ht="18" x14ac:dyDescent="0.25">
      <c r="A4" s="3"/>
      <c r="B4" s="3"/>
      <c r="C4" s="3"/>
      <c r="D4" s="3"/>
      <c r="E4" s="50"/>
      <c r="F4" s="50"/>
      <c r="G4" s="50"/>
      <c r="H4" s="50"/>
      <c r="I4" s="54"/>
      <c r="J4" s="54"/>
    </row>
    <row r="5" spans="1:15" ht="25.5" x14ac:dyDescent="0.25">
      <c r="A5" s="191" t="s">
        <v>25</v>
      </c>
      <c r="B5" s="192"/>
      <c r="C5" s="193"/>
      <c r="D5" s="13" t="s">
        <v>26</v>
      </c>
      <c r="E5" s="52" t="s">
        <v>168</v>
      </c>
      <c r="F5" s="52" t="s">
        <v>226</v>
      </c>
      <c r="G5" s="52" t="s">
        <v>228</v>
      </c>
      <c r="H5" s="52" t="s">
        <v>229</v>
      </c>
      <c r="I5" s="52" t="s">
        <v>135</v>
      </c>
      <c r="J5" s="52" t="s">
        <v>169</v>
      </c>
    </row>
    <row r="6" spans="1:15" x14ac:dyDescent="0.25">
      <c r="A6" s="168" t="s">
        <v>67</v>
      </c>
      <c r="B6" s="169"/>
      <c r="C6" s="170"/>
      <c r="D6" s="21" t="s">
        <v>68</v>
      </c>
      <c r="E6" s="53"/>
      <c r="F6" s="53"/>
      <c r="G6" s="53"/>
      <c r="H6" s="53"/>
      <c r="I6" s="53"/>
      <c r="J6" s="53"/>
    </row>
    <row r="7" spans="1:15" ht="24.75" customHeight="1" x14ac:dyDescent="0.25">
      <c r="A7" s="168" t="s">
        <v>197</v>
      </c>
      <c r="B7" s="169"/>
      <c r="C7" s="170"/>
      <c r="D7" s="59" t="s">
        <v>69</v>
      </c>
      <c r="E7" s="53"/>
      <c r="F7" s="53"/>
      <c r="G7" s="53"/>
      <c r="H7" s="53"/>
      <c r="I7" s="53"/>
      <c r="J7" s="53"/>
    </row>
    <row r="8" spans="1:15" s="57" customFormat="1" ht="25.5" x14ac:dyDescent="0.25">
      <c r="A8" s="183" t="s">
        <v>233</v>
      </c>
      <c r="B8" s="184"/>
      <c r="C8" s="185"/>
      <c r="D8" s="60" t="s">
        <v>124</v>
      </c>
      <c r="E8" s="56">
        <f>SUM(E9)</f>
        <v>431892.48000000004</v>
      </c>
      <c r="F8" s="56"/>
      <c r="G8" s="56"/>
      <c r="H8" s="56">
        <v>431892.47999999998</v>
      </c>
      <c r="I8" s="56">
        <f>SUM(I9)</f>
        <v>431808.4</v>
      </c>
      <c r="J8" s="75">
        <f>SUM(J9)</f>
        <v>431808.4</v>
      </c>
      <c r="N8" s="80"/>
      <c r="O8" s="80"/>
    </row>
    <row r="9" spans="1:15" s="57" customFormat="1" x14ac:dyDescent="0.25">
      <c r="A9" s="168">
        <v>3</v>
      </c>
      <c r="B9" s="169"/>
      <c r="C9" s="170"/>
      <c r="D9" s="21" t="s">
        <v>10</v>
      </c>
      <c r="E9" s="56">
        <f>SUM(E11+E45+E47)</f>
        <v>431892.48000000004</v>
      </c>
      <c r="F9" s="56"/>
      <c r="G9" s="56"/>
      <c r="H9" s="56">
        <f>SUM(E9:G9)</f>
        <v>431892.48000000004</v>
      </c>
      <c r="I9" s="56">
        <f t="shared" ref="I9:J9" si="0">SUM(I11+I45+I47)</f>
        <v>431808.4</v>
      </c>
      <c r="J9" s="56">
        <f t="shared" si="0"/>
        <v>431808.4</v>
      </c>
      <c r="N9" s="80"/>
      <c r="O9" s="80"/>
    </row>
    <row r="10" spans="1:15" s="57" customFormat="1" x14ac:dyDescent="0.25">
      <c r="A10" s="171">
        <v>31</v>
      </c>
      <c r="B10" s="172"/>
      <c r="C10" s="173"/>
      <c r="D10" s="21" t="s">
        <v>11</v>
      </c>
      <c r="E10" s="56"/>
      <c r="F10" s="56"/>
      <c r="G10" s="56"/>
      <c r="H10" s="56"/>
      <c r="I10" s="56"/>
      <c r="J10" s="56"/>
      <c r="N10" s="80"/>
      <c r="O10" s="80"/>
    </row>
    <row r="11" spans="1:15" s="57" customFormat="1" x14ac:dyDescent="0.25">
      <c r="A11" s="61">
        <v>32</v>
      </c>
      <c r="B11" s="62"/>
      <c r="C11" s="63"/>
      <c r="D11" s="21" t="s">
        <v>27</v>
      </c>
      <c r="E11" s="56">
        <f>SUM(E12+E15+E29+E38)</f>
        <v>211587.86000000002</v>
      </c>
      <c r="F11" s="56"/>
      <c r="G11" s="56"/>
      <c r="H11" s="56">
        <f t="shared" ref="H11:H18" si="1">SUM(E11:G11)</f>
        <v>211587.86000000002</v>
      </c>
      <c r="I11" s="56">
        <f t="shared" ref="I11:J11" si="2">SUM(I12+I15+I29+I38)</f>
        <v>212713.44999999998</v>
      </c>
      <c r="J11" s="56">
        <f t="shared" si="2"/>
        <v>212713.44999999998</v>
      </c>
      <c r="N11" s="80"/>
      <c r="O11" s="80"/>
    </row>
    <row r="12" spans="1:15" s="57" customFormat="1" x14ac:dyDescent="0.25">
      <c r="A12" s="61">
        <v>321</v>
      </c>
      <c r="B12" s="62"/>
      <c r="C12" s="63"/>
      <c r="D12" s="21" t="s">
        <v>141</v>
      </c>
      <c r="E12" s="56">
        <f>SUM(E13:E14)</f>
        <v>5131.24</v>
      </c>
      <c r="F12" s="56"/>
      <c r="G12" s="56"/>
      <c r="H12" s="56">
        <f t="shared" si="1"/>
        <v>5131.24</v>
      </c>
      <c r="I12" s="56">
        <f t="shared" ref="I12:J12" si="3">SUM(I13:I14)</f>
        <v>5131.24</v>
      </c>
      <c r="J12" s="56">
        <f t="shared" si="3"/>
        <v>5131.24</v>
      </c>
      <c r="M12" s="80"/>
      <c r="N12" s="80"/>
      <c r="O12" s="80"/>
    </row>
    <row r="13" spans="1:15" x14ac:dyDescent="0.25">
      <c r="A13" s="45">
        <v>3211</v>
      </c>
      <c r="B13" s="46"/>
      <c r="C13" s="47"/>
      <c r="D13" s="20" t="s">
        <v>113</v>
      </c>
      <c r="E13" s="53">
        <v>3989</v>
      </c>
      <c r="F13" s="53"/>
      <c r="G13" s="53"/>
      <c r="H13" s="53">
        <f t="shared" si="1"/>
        <v>3989</v>
      </c>
      <c r="I13" s="53">
        <v>3989</v>
      </c>
      <c r="J13" s="53">
        <v>3989</v>
      </c>
      <c r="M13" s="51">
        <f>SUM(H11+H47)</f>
        <v>430432.81000000006</v>
      </c>
    </row>
    <row r="14" spans="1:15" x14ac:dyDescent="0.25">
      <c r="A14" s="45">
        <v>3213</v>
      </c>
      <c r="B14" s="46"/>
      <c r="C14" s="47"/>
      <c r="D14" s="20" t="s">
        <v>70</v>
      </c>
      <c r="E14" s="53">
        <v>1142.24</v>
      </c>
      <c r="F14" s="53"/>
      <c r="G14" s="53"/>
      <c r="H14" s="53">
        <f t="shared" si="1"/>
        <v>1142.24</v>
      </c>
      <c r="I14" s="53">
        <v>1142.24</v>
      </c>
      <c r="J14" s="53">
        <v>1142.24</v>
      </c>
    </row>
    <row r="15" spans="1:15" s="57" customFormat="1" x14ac:dyDescent="0.25">
      <c r="A15" s="61">
        <v>322</v>
      </c>
      <c r="B15" s="62"/>
      <c r="C15" s="63"/>
      <c r="D15" s="21" t="s">
        <v>139</v>
      </c>
      <c r="E15" s="56">
        <f>SUM(E16:E28)</f>
        <v>145944.22</v>
      </c>
      <c r="F15" s="56"/>
      <c r="G15" s="56"/>
      <c r="H15" s="56">
        <f t="shared" si="1"/>
        <v>145944.22</v>
      </c>
      <c r="I15" s="56">
        <f t="shared" ref="I15:J15" si="4">SUM(I16:I28)</f>
        <v>145944.22</v>
      </c>
      <c r="J15" s="56">
        <f t="shared" si="4"/>
        <v>145944.22</v>
      </c>
      <c r="M15" s="80"/>
      <c r="N15" s="80"/>
      <c r="O15" s="80"/>
    </row>
    <row r="16" spans="1:15" x14ac:dyDescent="0.25">
      <c r="A16" s="45">
        <v>32211</v>
      </c>
      <c r="B16" s="46"/>
      <c r="C16" s="47"/>
      <c r="D16" s="20" t="s">
        <v>142</v>
      </c>
      <c r="E16" s="53">
        <v>3799.71</v>
      </c>
      <c r="F16" s="53"/>
      <c r="G16" s="53"/>
      <c r="H16" s="53">
        <f t="shared" si="1"/>
        <v>3799.71</v>
      </c>
      <c r="I16" s="53">
        <v>3799.71</v>
      </c>
      <c r="J16" s="53">
        <v>3799.71</v>
      </c>
    </row>
    <row r="17" spans="1:15" x14ac:dyDescent="0.25">
      <c r="A17" s="45">
        <v>32212</v>
      </c>
      <c r="B17" s="46"/>
      <c r="C17" s="47"/>
      <c r="D17" s="20" t="s">
        <v>152</v>
      </c>
      <c r="E17" s="53">
        <v>1989</v>
      </c>
      <c r="F17" s="53"/>
      <c r="G17" s="53"/>
      <c r="H17" s="53">
        <f t="shared" si="1"/>
        <v>1989</v>
      </c>
      <c r="I17" s="53">
        <v>1989</v>
      </c>
      <c r="J17" s="53">
        <v>1989</v>
      </c>
    </row>
    <row r="18" spans="1:15" x14ac:dyDescent="0.25">
      <c r="A18" s="45">
        <v>32214</v>
      </c>
      <c r="B18" s="46"/>
      <c r="C18" s="47"/>
      <c r="D18" s="20" t="s">
        <v>151</v>
      </c>
      <c r="E18" s="53">
        <v>12800</v>
      </c>
      <c r="F18" s="53"/>
      <c r="G18" s="53"/>
      <c r="H18" s="53">
        <f t="shared" si="1"/>
        <v>12800</v>
      </c>
      <c r="I18" s="53">
        <v>12800</v>
      </c>
      <c r="J18" s="53">
        <v>12800</v>
      </c>
      <c r="M18" s="51"/>
    </row>
    <row r="19" spans="1:15" x14ac:dyDescent="0.25">
      <c r="A19" s="45">
        <v>32224</v>
      </c>
      <c r="B19" s="46"/>
      <c r="C19" s="47"/>
      <c r="D19" s="20" t="s">
        <v>143</v>
      </c>
      <c r="E19" s="53">
        <v>84</v>
      </c>
      <c r="F19" s="53"/>
      <c r="G19" s="53"/>
      <c r="H19" s="53">
        <v>84</v>
      </c>
      <c r="I19" s="53">
        <v>84</v>
      </c>
      <c r="J19" s="53">
        <v>84</v>
      </c>
    </row>
    <row r="20" spans="1:15" x14ac:dyDescent="0.25">
      <c r="A20" s="45">
        <v>32231</v>
      </c>
      <c r="B20" s="46"/>
      <c r="C20" s="47"/>
      <c r="D20" s="20" t="s">
        <v>144</v>
      </c>
      <c r="E20" s="53">
        <v>18400</v>
      </c>
      <c r="F20" s="53"/>
      <c r="G20" s="53"/>
      <c r="H20" s="53">
        <v>18400</v>
      </c>
      <c r="I20" s="53">
        <v>18400</v>
      </c>
      <c r="J20" s="53">
        <v>18400</v>
      </c>
    </row>
    <row r="21" spans="1:15" x14ac:dyDescent="0.25">
      <c r="A21" s="45">
        <v>32233</v>
      </c>
      <c r="B21" s="46"/>
      <c r="C21" s="47"/>
      <c r="D21" s="20" t="s">
        <v>145</v>
      </c>
      <c r="E21" s="53">
        <v>12250</v>
      </c>
      <c r="F21" s="53"/>
      <c r="G21" s="53"/>
      <c r="H21" s="53">
        <v>12250</v>
      </c>
      <c r="I21" s="53">
        <v>12250</v>
      </c>
      <c r="J21" s="53">
        <v>12250</v>
      </c>
    </row>
    <row r="22" spans="1:15" x14ac:dyDescent="0.25">
      <c r="A22" s="45">
        <v>32234</v>
      </c>
      <c r="B22" s="46"/>
      <c r="C22" s="47"/>
      <c r="D22" s="20" t="s">
        <v>146</v>
      </c>
      <c r="E22" s="53">
        <v>3416.24</v>
      </c>
      <c r="F22" s="53"/>
      <c r="G22" s="53"/>
      <c r="H22" s="53">
        <v>3416.24</v>
      </c>
      <c r="I22" s="53">
        <v>3416.24</v>
      </c>
      <c r="J22" s="53">
        <v>3416.24</v>
      </c>
    </row>
    <row r="23" spans="1:15" x14ac:dyDescent="0.25">
      <c r="A23" s="45">
        <v>32239</v>
      </c>
      <c r="B23" s="46"/>
      <c r="C23" s="47"/>
      <c r="D23" s="20" t="s">
        <v>147</v>
      </c>
      <c r="E23" s="53">
        <v>82000</v>
      </c>
      <c r="F23" s="53"/>
      <c r="G23" s="53"/>
      <c r="H23" s="53">
        <v>82000</v>
      </c>
      <c r="I23" s="53">
        <v>82000</v>
      </c>
      <c r="J23" s="53">
        <v>82000</v>
      </c>
    </row>
    <row r="24" spans="1:15" ht="28.5" customHeight="1" x14ac:dyDescent="0.25">
      <c r="A24" s="45">
        <v>32241</v>
      </c>
      <c r="B24" s="46"/>
      <c r="C24" s="47"/>
      <c r="D24" s="20" t="s">
        <v>148</v>
      </c>
      <c r="E24" s="53">
        <v>6544.16</v>
      </c>
      <c r="F24" s="53"/>
      <c r="G24" s="53"/>
      <c r="H24" s="53">
        <v>6544.16</v>
      </c>
      <c r="I24" s="53">
        <v>6544.16</v>
      </c>
      <c r="J24" s="53">
        <v>6544.16</v>
      </c>
    </row>
    <row r="25" spans="1:15" ht="26.25" customHeight="1" x14ac:dyDescent="0.25">
      <c r="A25" s="45">
        <v>32242</v>
      </c>
      <c r="B25" s="46"/>
      <c r="C25" s="47"/>
      <c r="D25" s="20" t="s">
        <v>149</v>
      </c>
      <c r="E25" s="53">
        <v>1506.86</v>
      </c>
      <c r="F25" s="53"/>
      <c r="G25" s="53"/>
      <c r="H25" s="53">
        <v>1506.86</v>
      </c>
      <c r="I25" s="53">
        <v>1506.86</v>
      </c>
      <c r="J25" s="53">
        <v>1506.86</v>
      </c>
    </row>
    <row r="26" spans="1:15" ht="25.5" x14ac:dyDescent="0.25">
      <c r="A26" s="45">
        <v>32243</v>
      </c>
      <c r="B26" s="46"/>
      <c r="C26" s="47"/>
      <c r="D26" s="20" t="s">
        <v>150</v>
      </c>
      <c r="E26" s="53">
        <v>861.78</v>
      </c>
      <c r="F26" s="53"/>
      <c r="G26" s="53"/>
      <c r="H26" s="53">
        <v>861.78</v>
      </c>
      <c r="I26" s="53">
        <v>861.78</v>
      </c>
      <c r="J26" s="53">
        <v>861.78</v>
      </c>
    </row>
    <row r="27" spans="1:15" x14ac:dyDescent="0.25">
      <c r="A27" s="45">
        <v>3225</v>
      </c>
      <c r="B27" s="46"/>
      <c r="C27" s="47"/>
      <c r="D27" s="20" t="s">
        <v>72</v>
      </c>
      <c r="E27" s="53">
        <v>1578.62</v>
      </c>
      <c r="F27" s="53"/>
      <c r="G27" s="53"/>
      <c r="H27" s="53">
        <v>1578.62</v>
      </c>
      <c r="I27" s="53">
        <v>1578.62</v>
      </c>
      <c r="J27" s="53">
        <v>1578.62</v>
      </c>
    </row>
    <row r="28" spans="1:15" x14ac:dyDescent="0.25">
      <c r="A28" s="45">
        <v>3227</v>
      </c>
      <c r="B28" s="46"/>
      <c r="C28" s="47"/>
      <c r="D28" s="20" t="s">
        <v>73</v>
      </c>
      <c r="E28" s="53">
        <v>713.85</v>
      </c>
      <c r="F28" s="53"/>
      <c r="G28" s="53"/>
      <c r="H28" s="53">
        <v>713.85</v>
      </c>
      <c r="I28" s="53">
        <v>713.85</v>
      </c>
      <c r="J28" s="53">
        <v>713.85</v>
      </c>
    </row>
    <row r="29" spans="1:15" s="57" customFormat="1" x14ac:dyDescent="0.25">
      <c r="A29" s="61">
        <v>323</v>
      </c>
      <c r="B29" s="62"/>
      <c r="C29" s="63"/>
      <c r="D29" s="21" t="s">
        <v>140</v>
      </c>
      <c r="E29" s="56">
        <f>SUM(E30:E37)</f>
        <v>55445.490000000005</v>
      </c>
      <c r="F29" s="56"/>
      <c r="G29" s="56"/>
      <c r="H29" s="56">
        <f>SUM(H30:H37)</f>
        <v>56571.08</v>
      </c>
      <c r="I29" s="56">
        <f t="shared" ref="I29:J29" si="5">SUM(I30:I37)</f>
        <v>56571.08</v>
      </c>
      <c r="J29" s="56">
        <f t="shared" si="5"/>
        <v>56571.08</v>
      </c>
      <c r="N29" s="80"/>
      <c r="O29" s="80"/>
    </row>
    <row r="30" spans="1:15" x14ac:dyDescent="0.25">
      <c r="A30" s="45">
        <v>3231</v>
      </c>
      <c r="B30" s="46"/>
      <c r="C30" s="47"/>
      <c r="D30" s="20" t="s">
        <v>74</v>
      </c>
      <c r="E30" s="53">
        <v>5600</v>
      </c>
      <c r="F30" s="53"/>
      <c r="G30" s="53"/>
      <c r="H30" s="53">
        <v>5600</v>
      </c>
      <c r="I30" s="53">
        <v>5600</v>
      </c>
      <c r="J30" s="53">
        <v>5600</v>
      </c>
    </row>
    <row r="31" spans="1:15" x14ac:dyDescent="0.25">
      <c r="A31" s="45">
        <v>3232</v>
      </c>
      <c r="B31" s="46"/>
      <c r="C31" s="47"/>
      <c r="D31" s="20" t="s">
        <v>75</v>
      </c>
      <c r="E31" s="53">
        <v>23000</v>
      </c>
      <c r="F31" s="53"/>
      <c r="G31" s="53"/>
      <c r="H31" s="53">
        <v>23000</v>
      </c>
      <c r="I31" s="53">
        <v>23000</v>
      </c>
      <c r="J31" s="53">
        <v>23000</v>
      </c>
    </row>
    <row r="32" spans="1:15" x14ac:dyDescent="0.25">
      <c r="A32" s="45">
        <v>3233</v>
      </c>
      <c r="B32" s="46"/>
      <c r="C32" s="47"/>
      <c r="D32" s="20" t="s">
        <v>76</v>
      </c>
      <c r="E32" s="53">
        <v>354.88</v>
      </c>
      <c r="F32" s="53"/>
      <c r="G32" s="53"/>
      <c r="H32" s="53">
        <v>354.88</v>
      </c>
      <c r="I32" s="53">
        <v>354.88</v>
      </c>
      <c r="J32" s="53">
        <v>354.88</v>
      </c>
    </row>
    <row r="33" spans="1:15" x14ac:dyDescent="0.25">
      <c r="A33" s="45">
        <v>3234</v>
      </c>
      <c r="B33" s="46"/>
      <c r="C33" s="47"/>
      <c r="D33" s="20" t="s">
        <v>77</v>
      </c>
      <c r="E33" s="53">
        <v>15900</v>
      </c>
      <c r="F33" s="53"/>
      <c r="G33" s="53"/>
      <c r="H33" s="53">
        <v>15900</v>
      </c>
      <c r="I33" s="53">
        <v>15900</v>
      </c>
      <c r="J33" s="53">
        <v>15900</v>
      </c>
    </row>
    <row r="34" spans="1:15" x14ac:dyDescent="0.25">
      <c r="A34" s="45">
        <v>3235</v>
      </c>
      <c r="B34" s="46"/>
      <c r="C34" s="47"/>
      <c r="D34" s="20" t="s">
        <v>78</v>
      </c>
      <c r="E34" s="53">
        <v>802.52</v>
      </c>
      <c r="F34" s="53"/>
      <c r="G34" s="53"/>
      <c r="H34" s="53">
        <v>802.52</v>
      </c>
      <c r="I34" s="53">
        <v>802.52</v>
      </c>
      <c r="J34" s="53">
        <v>802.52</v>
      </c>
    </row>
    <row r="35" spans="1:15" x14ac:dyDescent="0.25">
      <c r="A35" s="45">
        <v>3236</v>
      </c>
      <c r="B35" s="46"/>
      <c r="C35" s="47"/>
      <c r="D35" s="20" t="s">
        <v>79</v>
      </c>
      <c r="E35" s="53">
        <v>5950</v>
      </c>
      <c r="F35" s="53">
        <v>1125.5899999999999</v>
      </c>
      <c r="G35" s="53"/>
      <c r="H35" s="53">
        <f>SUM(E35:G35)</f>
        <v>7075.59</v>
      </c>
      <c r="I35" s="53">
        <f>SUM(H35)</f>
        <v>7075.59</v>
      </c>
      <c r="J35" s="53">
        <f>SUM(I35)</f>
        <v>7075.59</v>
      </c>
    </row>
    <row r="36" spans="1:15" x14ac:dyDescent="0.25">
      <c r="A36" s="45">
        <v>3237</v>
      </c>
      <c r="B36" s="46"/>
      <c r="C36" s="47"/>
      <c r="D36" s="20" t="s">
        <v>80</v>
      </c>
      <c r="E36" s="53">
        <v>1150</v>
      </c>
      <c r="F36" s="53"/>
      <c r="G36" s="53"/>
      <c r="H36" s="53">
        <v>1150</v>
      </c>
      <c r="I36" s="53">
        <v>1150</v>
      </c>
      <c r="J36" s="53">
        <v>1150</v>
      </c>
    </row>
    <row r="37" spans="1:15" x14ac:dyDescent="0.25">
      <c r="A37" s="45">
        <v>3238</v>
      </c>
      <c r="B37" s="46"/>
      <c r="C37" s="47"/>
      <c r="D37" s="20" t="s">
        <v>81</v>
      </c>
      <c r="E37" s="53">
        <v>2688.09</v>
      </c>
      <c r="F37" s="53"/>
      <c r="G37" s="53"/>
      <c r="H37" s="53">
        <v>2688.09</v>
      </c>
      <c r="I37" s="53">
        <v>2688.09</v>
      </c>
      <c r="J37" s="53">
        <v>2688.09</v>
      </c>
    </row>
    <row r="38" spans="1:15" s="57" customFormat="1" ht="25.5" x14ac:dyDescent="0.25">
      <c r="A38" s="61">
        <v>329</v>
      </c>
      <c r="B38" s="62"/>
      <c r="C38" s="63"/>
      <c r="D38" s="21" t="s">
        <v>153</v>
      </c>
      <c r="E38" s="56">
        <f>SUM(E39:E43)</f>
        <v>5066.91</v>
      </c>
      <c r="F38" s="56"/>
      <c r="G38" s="56"/>
      <c r="H38" s="56">
        <f>SUM(H39:H43)</f>
        <v>5066.91</v>
      </c>
      <c r="I38" s="56">
        <f t="shared" ref="I38:J38" si="6">SUM(I39:I43)</f>
        <v>5066.91</v>
      </c>
      <c r="J38" s="56">
        <f t="shared" si="6"/>
        <v>5066.91</v>
      </c>
      <c r="N38" s="80"/>
      <c r="O38" s="80"/>
    </row>
    <row r="39" spans="1:15" x14ac:dyDescent="0.25">
      <c r="A39" s="45">
        <v>3292</v>
      </c>
      <c r="B39" s="46"/>
      <c r="C39" s="47"/>
      <c r="D39" s="20" t="s">
        <v>82</v>
      </c>
      <c r="E39" s="53">
        <v>4500</v>
      </c>
      <c r="F39" s="53"/>
      <c r="G39" s="53"/>
      <c r="H39" s="53">
        <v>4500</v>
      </c>
      <c r="I39" s="53">
        <v>4500</v>
      </c>
      <c r="J39" s="53">
        <v>4500</v>
      </c>
    </row>
    <row r="40" spans="1:15" x14ac:dyDescent="0.25">
      <c r="A40" s="180">
        <v>3293</v>
      </c>
      <c r="B40" s="181"/>
      <c r="C40" s="182"/>
      <c r="D40" s="20" t="s">
        <v>83</v>
      </c>
      <c r="E40" s="53">
        <v>165.45</v>
      </c>
      <c r="F40" s="53"/>
      <c r="G40" s="53"/>
      <c r="H40" s="53">
        <v>165.45</v>
      </c>
      <c r="I40" s="53">
        <v>165.45</v>
      </c>
      <c r="J40" s="53">
        <v>165.45</v>
      </c>
    </row>
    <row r="41" spans="1:15" x14ac:dyDescent="0.25">
      <c r="A41" s="45">
        <v>3294</v>
      </c>
      <c r="B41" s="46"/>
      <c r="C41" s="47"/>
      <c r="D41" s="20" t="s">
        <v>84</v>
      </c>
      <c r="E41" s="53">
        <v>265.45</v>
      </c>
      <c r="F41" s="53"/>
      <c r="G41" s="53"/>
      <c r="H41" s="53">
        <v>265.45</v>
      </c>
      <c r="I41" s="53">
        <v>265.45</v>
      </c>
      <c r="J41" s="53">
        <v>265.45</v>
      </c>
    </row>
    <row r="42" spans="1:15" x14ac:dyDescent="0.25">
      <c r="A42" s="45">
        <v>3295</v>
      </c>
      <c r="B42" s="46"/>
      <c r="C42" s="47"/>
      <c r="D42" s="20" t="s">
        <v>85</v>
      </c>
      <c r="E42" s="53">
        <v>0</v>
      </c>
      <c r="F42" s="53"/>
      <c r="G42" s="53"/>
      <c r="H42" s="53">
        <v>0</v>
      </c>
      <c r="I42" s="53">
        <v>0</v>
      </c>
      <c r="J42" s="53">
        <v>0</v>
      </c>
    </row>
    <row r="43" spans="1:15" x14ac:dyDescent="0.25">
      <c r="A43" s="45">
        <v>3299</v>
      </c>
      <c r="B43" s="46"/>
      <c r="C43" s="47"/>
      <c r="D43" s="20" t="s">
        <v>86</v>
      </c>
      <c r="E43" s="53">
        <v>136.01</v>
      </c>
      <c r="F43" s="53"/>
      <c r="G43" s="53"/>
      <c r="H43" s="53">
        <v>136.01</v>
      </c>
      <c r="I43" s="53">
        <v>136.01</v>
      </c>
      <c r="J43" s="53">
        <v>136.01</v>
      </c>
    </row>
    <row r="44" spans="1:15" x14ac:dyDescent="0.25">
      <c r="A44" s="45"/>
      <c r="B44" s="46"/>
      <c r="C44" s="47"/>
      <c r="D44" s="20"/>
      <c r="E44" s="53"/>
      <c r="F44" s="53"/>
      <c r="G44" s="53"/>
      <c r="H44" s="53"/>
      <c r="I44" s="53"/>
      <c r="J44" s="53"/>
    </row>
    <row r="45" spans="1:15" s="57" customFormat="1" x14ac:dyDescent="0.25">
      <c r="A45" s="61">
        <v>34</v>
      </c>
      <c r="B45" s="62"/>
      <c r="C45" s="63"/>
      <c r="D45" s="21" t="s">
        <v>65</v>
      </c>
      <c r="E45" s="56">
        <f>SUM(E46)</f>
        <v>1459.67</v>
      </c>
      <c r="F45" s="56"/>
      <c r="G45" s="56">
        <v>-1209.67</v>
      </c>
      <c r="H45" s="56">
        <f>SUM(H46)</f>
        <v>250</v>
      </c>
      <c r="I45" s="56">
        <f>SUM(I46)</f>
        <v>250</v>
      </c>
      <c r="J45" s="56">
        <f t="shared" ref="J45" si="7">SUM(J46)</f>
        <v>250</v>
      </c>
      <c r="N45" s="80"/>
      <c r="O45" s="80"/>
    </row>
    <row r="46" spans="1:15" x14ac:dyDescent="0.25">
      <c r="A46" s="45">
        <v>3431</v>
      </c>
      <c r="B46" s="46"/>
      <c r="C46" s="47"/>
      <c r="D46" s="20" t="s">
        <v>87</v>
      </c>
      <c r="E46" s="53">
        <v>1459.67</v>
      </c>
      <c r="F46" s="53"/>
      <c r="G46" s="53">
        <v>-1209.67</v>
      </c>
      <c r="H46" s="53">
        <f>SUM(E46:G46)</f>
        <v>250</v>
      </c>
      <c r="I46" s="53">
        <f>SUM(H46)</f>
        <v>250</v>
      </c>
      <c r="J46" s="53">
        <f>SUM(I46)</f>
        <v>250</v>
      </c>
    </row>
    <row r="47" spans="1:15" s="57" customFormat="1" ht="35.65" customHeight="1" x14ac:dyDescent="0.25">
      <c r="A47" s="61">
        <v>37</v>
      </c>
      <c r="B47" s="175" t="s">
        <v>233</v>
      </c>
      <c r="C47" s="176"/>
      <c r="D47" s="21" t="s">
        <v>88</v>
      </c>
      <c r="E47" s="56">
        <f>SUM(E48)</f>
        <v>218844.95</v>
      </c>
      <c r="F47" s="56"/>
      <c r="G47" s="56"/>
      <c r="H47" s="56">
        <f>SUM(H48)</f>
        <v>218844.95</v>
      </c>
      <c r="I47" s="56">
        <f t="shared" ref="I47:J47" si="8">SUM(I48)</f>
        <v>218844.95</v>
      </c>
      <c r="J47" s="56">
        <f t="shared" si="8"/>
        <v>218844.95</v>
      </c>
      <c r="N47" s="80"/>
      <c r="O47" s="80"/>
    </row>
    <row r="48" spans="1:15" ht="26.25" customHeight="1" x14ac:dyDescent="0.25">
      <c r="A48" s="64">
        <v>3722</v>
      </c>
      <c r="B48" s="46"/>
      <c r="C48" s="47"/>
      <c r="D48" s="20" t="s">
        <v>89</v>
      </c>
      <c r="E48" s="74">
        <v>218844.95</v>
      </c>
      <c r="F48" s="74"/>
      <c r="G48" s="74"/>
      <c r="H48" s="74">
        <v>218844.95</v>
      </c>
      <c r="I48" s="74">
        <v>218844.95</v>
      </c>
      <c r="J48" s="74">
        <v>218844.95</v>
      </c>
    </row>
    <row r="49" spans="1:17" x14ac:dyDescent="0.25">
      <c r="A49" s="64"/>
      <c r="B49" s="46"/>
      <c r="C49" s="47"/>
      <c r="D49" s="20"/>
      <c r="E49" s="74"/>
      <c r="F49" s="74"/>
      <c r="G49" s="74"/>
      <c r="H49" s="74"/>
      <c r="I49" s="74"/>
      <c r="J49" s="74"/>
    </row>
    <row r="50" spans="1:17" s="57" customFormat="1" x14ac:dyDescent="0.25">
      <c r="A50" s="84">
        <v>37</v>
      </c>
      <c r="B50" s="175" t="s">
        <v>159</v>
      </c>
      <c r="C50" s="176"/>
      <c r="D50" s="21" t="s">
        <v>88</v>
      </c>
      <c r="E50" s="76"/>
      <c r="F50" s="76"/>
      <c r="G50" s="76"/>
      <c r="H50" s="76"/>
      <c r="I50" s="76"/>
      <c r="J50" s="76"/>
      <c r="N50" s="80"/>
      <c r="O50" s="80"/>
    </row>
    <row r="51" spans="1:17" ht="22.5" customHeight="1" x14ac:dyDescent="0.25">
      <c r="A51" s="83">
        <v>3721</v>
      </c>
      <c r="B51" s="82"/>
      <c r="C51" s="47"/>
      <c r="D51" s="20" t="s">
        <v>89</v>
      </c>
      <c r="E51" s="53"/>
      <c r="F51" s="53"/>
      <c r="G51" s="53"/>
      <c r="H51" s="53"/>
      <c r="I51" s="53"/>
      <c r="J51" s="55"/>
    </row>
    <row r="52" spans="1:17" x14ac:dyDescent="0.25">
      <c r="A52" s="64"/>
      <c r="B52" s="46"/>
      <c r="C52" s="47"/>
      <c r="D52" s="20"/>
      <c r="E52" s="53"/>
      <c r="F52" s="53"/>
      <c r="G52" s="53"/>
      <c r="H52" s="53"/>
      <c r="I52" s="53"/>
      <c r="J52" s="55"/>
    </row>
    <row r="53" spans="1:17" x14ac:dyDescent="0.25">
      <c r="A53" s="168" t="s">
        <v>115</v>
      </c>
      <c r="B53" s="169"/>
      <c r="C53" s="170"/>
      <c r="D53" s="21" t="s">
        <v>116</v>
      </c>
      <c r="E53" s="53"/>
      <c r="F53" s="56">
        <f>SUM(F55)</f>
        <v>391.5</v>
      </c>
      <c r="G53" s="74"/>
      <c r="H53" s="56">
        <f>SUM(H57)</f>
        <v>391.5</v>
      </c>
      <c r="I53" s="56">
        <f t="shared" ref="I53:J56" si="9">SUM(I54)</f>
        <v>391.5</v>
      </c>
      <c r="J53" s="56">
        <f t="shared" si="9"/>
        <v>391.5</v>
      </c>
    </row>
    <row r="54" spans="1:17" ht="36" customHeight="1" x14ac:dyDescent="0.25">
      <c r="A54" s="177" t="s">
        <v>243</v>
      </c>
      <c r="B54" s="178"/>
      <c r="C54" s="179"/>
      <c r="D54" s="60"/>
      <c r="E54" s="53"/>
      <c r="F54" s="53">
        <f>SUM(F55)</f>
        <v>391.5</v>
      </c>
      <c r="G54" s="74"/>
      <c r="H54" s="53">
        <f>SUM(H53)</f>
        <v>391.5</v>
      </c>
      <c r="I54" s="53">
        <f t="shared" si="9"/>
        <v>391.5</v>
      </c>
      <c r="J54" s="53">
        <f t="shared" si="9"/>
        <v>391.5</v>
      </c>
    </row>
    <row r="55" spans="1:17" s="57" customFormat="1" ht="30" x14ac:dyDescent="0.25">
      <c r="A55" s="168">
        <v>45</v>
      </c>
      <c r="B55" s="169"/>
      <c r="C55" s="170"/>
      <c r="D55" s="131" t="s">
        <v>244</v>
      </c>
      <c r="E55" s="56"/>
      <c r="F55" s="56">
        <f>SUM(F56)</f>
        <v>391.5</v>
      </c>
      <c r="G55" s="89"/>
      <c r="H55" s="56">
        <f>SUM(F55)</f>
        <v>391.5</v>
      </c>
      <c r="I55" s="56">
        <f t="shared" si="9"/>
        <v>391.5</v>
      </c>
      <c r="J55" s="56">
        <f t="shared" si="9"/>
        <v>391.5</v>
      </c>
      <c r="N55" s="80"/>
      <c r="O55" s="80"/>
    </row>
    <row r="56" spans="1:17" s="57" customFormat="1" ht="25.5" x14ac:dyDescent="0.25">
      <c r="A56" s="171">
        <v>452</v>
      </c>
      <c r="B56" s="172"/>
      <c r="C56" s="173"/>
      <c r="D56" s="21" t="s">
        <v>245</v>
      </c>
      <c r="E56" s="56"/>
      <c r="F56" s="56">
        <f>SUM(F57)</f>
        <v>391.5</v>
      </c>
      <c r="G56" s="89"/>
      <c r="H56" s="56">
        <f>SUM(F56)</f>
        <v>391.5</v>
      </c>
      <c r="I56" s="56">
        <f t="shared" si="9"/>
        <v>391.5</v>
      </c>
      <c r="J56" s="56">
        <f t="shared" si="9"/>
        <v>391.5</v>
      </c>
      <c r="N56" s="80"/>
      <c r="O56" s="80"/>
    </row>
    <row r="57" spans="1:17" x14ac:dyDescent="0.25">
      <c r="A57" s="45">
        <v>45211</v>
      </c>
      <c r="B57" s="46"/>
      <c r="C57" s="47"/>
      <c r="D57" s="20" t="s">
        <v>246</v>
      </c>
      <c r="E57" s="53"/>
      <c r="F57" s="53">
        <v>391.5</v>
      </c>
      <c r="G57" s="74"/>
      <c r="H57" s="53">
        <f>SUM(F57)</f>
        <v>391.5</v>
      </c>
      <c r="I57" s="53">
        <f>SUM(H57)</f>
        <v>391.5</v>
      </c>
      <c r="J57" s="53">
        <f>SUM(I57)</f>
        <v>391.5</v>
      </c>
    </row>
    <row r="58" spans="1:17" x14ac:dyDescent="0.25">
      <c r="A58" s="45"/>
      <c r="B58" s="46"/>
      <c r="C58" s="47"/>
      <c r="D58" s="20"/>
      <c r="E58" s="53"/>
      <c r="F58" s="53"/>
      <c r="G58" s="53"/>
      <c r="H58" s="53"/>
      <c r="I58" s="53"/>
      <c r="J58" s="55"/>
    </row>
    <row r="59" spans="1:17" x14ac:dyDescent="0.25">
      <c r="A59" s="45"/>
      <c r="B59" s="46"/>
      <c r="C59" s="47"/>
      <c r="D59" s="20"/>
      <c r="E59" s="53"/>
      <c r="F59" s="53"/>
      <c r="G59" s="53"/>
      <c r="H59" s="53"/>
      <c r="I59" s="53"/>
      <c r="J59" s="55"/>
    </row>
    <row r="60" spans="1:17" s="57" customFormat="1" ht="25.5" customHeight="1" x14ac:dyDescent="0.25">
      <c r="A60" s="168" t="s">
        <v>198</v>
      </c>
      <c r="B60" s="169"/>
      <c r="C60" s="170"/>
      <c r="D60" s="112" t="s">
        <v>199</v>
      </c>
      <c r="E60" s="56"/>
      <c r="F60" s="56"/>
      <c r="G60" s="56"/>
      <c r="H60" s="56"/>
      <c r="I60" s="56"/>
      <c r="J60" s="75"/>
      <c r="N60" s="80"/>
      <c r="O60" s="80"/>
    </row>
    <row r="61" spans="1:17" s="57" customFormat="1" ht="25.5" customHeight="1" x14ac:dyDescent="0.25">
      <c r="A61" s="168">
        <v>37</v>
      </c>
      <c r="B61" s="169"/>
      <c r="C61" s="170"/>
      <c r="D61" s="112" t="s">
        <v>248</v>
      </c>
      <c r="E61" s="56"/>
      <c r="F61" s="56">
        <f>SUM(F62+F64)</f>
        <v>125602.38</v>
      </c>
      <c r="G61" s="56"/>
      <c r="H61" s="56">
        <f>SUM(H64+H62)</f>
        <v>125602.38</v>
      </c>
      <c r="I61" s="56">
        <f>SUM(I64+I62)</f>
        <v>125602.38</v>
      </c>
      <c r="J61" s="75">
        <f>SUM(J64+J62)</f>
        <v>125602.38</v>
      </c>
      <c r="N61" s="80"/>
      <c r="O61" s="80"/>
    </row>
    <row r="62" spans="1:17" s="57" customFormat="1" ht="25.5" x14ac:dyDescent="0.25">
      <c r="A62" s="186" t="s">
        <v>201</v>
      </c>
      <c r="B62" s="186"/>
      <c r="C62" s="186"/>
      <c r="D62" s="112" t="s">
        <v>200</v>
      </c>
      <c r="E62" s="56"/>
      <c r="F62" s="56">
        <f>SUM(F63)</f>
        <v>15371.94</v>
      </c>
      <c r="G62" s="56"/>
      <c r="H62" s="56">
        <f>SUM(H63)</f>
        <v>15371.94</v>
      </c>
      <c r="I62" s="56">
        <f>SUM(I63)</f>
        <v>15371.94</v>
      </c>
      <c r="J62" s="75">
        <f>SUM(J63)</f>
        <v>15371.94</v>
      </c>
      <c r="N62" s="80"/>
      <c r="O62" s="80"/>
      <c r="Q62" s="80"/>
    </row>
    <row r="63" spans="1:17" ht="30.75" customHeight="1" x14ac:dyDescent="0.25">
      <c r="A63" s="187">
        <v>3722</v>
      </c>
      <c r="B63" s="187"/>
      <c r="C63" s="187"/>
      <c r="D63" s="113" t="s">
        <v>200</v>
      </c>
      <c r="E63" s="74"/>
      <c r="F63" s="74">
        <v>15371.94</v>
      </c>
      <c r="G63" s="74"/>
      <c r="H63" s="74">
        <f>SUM(F63:G63)</f>
        <v>15371.94</v>
      </c>
      <c r="I63" s="74">
        <f>SUM(H63)</f>
        <v>15371.94</v>
      </c>
      <c r="J63" s="74">
        <f>SUM(I63)</f>
        <v>15371.94</v>
      </c>
    </row>
    <row r="64" spans="1:17" s="57" customFormat="1" ht="30.75" customHeight="1" x14ac:dyDescent="0.25">
      <c r="A64" s="188" t="s">
        <v>247</v>
      </c>
      <c r="B64" s="189"/>
      <c r="C64" s="190"/>
      <c r="D64" s="112" t="s">
        <v>200</v>
      </c>
      <c r="E64" s="76"/>
      <c r="F64" s="76">
        <f>SUM(F65)</f>
        <v>110230.44</v>
      </c>
      <c r="G64" s="76"/>
      <c r="H64" s="76">
        <f>SUM(H65)</f>
        <v>110230.44</v>
      </c>
      <c r="I64" s="76">
        <f>SUM(I65)</f>
        <v>110230.44</v>
      </c>
      <c r="J64" s="76">
        <f>SUM(J65)</f>
        <v>110230.44</v>
      </c>
      <c r="N64" s="80"/>
      <c r="O64" s="80"/>
    </row>
    <row r="65" spans="1:15" ht="30.75" customHeight="1" x14ac:dyDescent="0.25">
      <c r="A65" s="187">
        <v>3722</v>
      </c>
      <c r="B65" s="187"/>
      <c r="C65" s="187"/>
      <c r="D65" s="113" t="s">
        <v>200</v>
      </c>
      <c r="E65" s="74"/>
      <c r="F65" s="74">
        <v>110230.44</v>
      </c>
      <c r="G65" s="74"/>
      <c r="H65" s="74">
        <f>SUM(F65)</f>
        <v>110230.44</v>
      </c>
      <c r="I65" s="74">
        <f>SUM(H65)</f>
        <v>110230.44</v>
      </c>
      <c r="J65" s="74">
        <f>SUM(I65)</f>
        <v>110230.44</v>
      </c>
    </row>
    <row r="66" spans="1:15" ht="25.5" x14ac:dyDescent="0.25">
      <c r="A66" s="168" t="s">
        <v>90</v>
      </c>
      <c r="B66" s="169"/>
      <c r="C66" s="170"/>
      <c r="D66" s="59" t="s">
        <v>91</v>
      </c>
      <c r="E66" s="74"/>
      <c r="F66" s="74"/>
      <c r="G66" s="74"/>
      <c r="H66" s="74"/>
      <c r="I66" s="74"/>
      <c r="J66" s="74"/>
    </row>
    <row r="67" spans="1:15" s="57" customFormat="1" x14ac:dyDescent="0.25">
      <c r="A67" s="183" t="s">
        <v>218</v>
      </c>
      <c r="B67" s="184"/>
      <c r="C67" s="185"/>
      <c r="D67" s="21" t="s">
        <v>123</v>
      </c>
      <c r="E67" s="76">
        <f t="shared" ref="E67" si="10">SUM(E68)</f>
        <v>3221999.1100000003</v>
      </c>
      <c r="F67" s="76">
        <f>SUM(F68)</f>
        <v>82136.05</v>
      </c>
      <c r="G67" s="76"/>
      <c r="H67" s="76">
        <f>SUM(E67:G67)</f>
        <v>3304135.16</v>
      </c>
      <c r="I67" s="76">
        <f t="shared" ref="I67:J69" si="11">SUM(H67)</f>
        <v>3304135.16</v>
      </c>
      <c r="J67" s="76">
        <f t="shared" si="11"/>
        <v>3304135.16</v>
      </c>
      <c r="N67" s="80"/>
      <c r="O67" s="80"/>
    </row>
    <row r="68" spans="1:15" s="57" customFormat="1" x14ac:dyDescent="0.25">
      <c r="A68" s="168">
        <v>3</v>
      </c>
      <c r="B68" s="169"/>
      <c r="C68" s="170"/>
      <c r="D68" s="21" t="s">
        <v>10</v>
      </c>
      <c r="E68" s="76">
        <f t="shared" ref="E68" si="12">SUM(E73+E69)</f>
        <v>3221999.1100000003</v>
      </c>
      <c r="F68" s="76">
        <f>SUM(F69+F73)</f>
        <v>82136.05</v>
      </c>
      <c r="G68" s="76"/>
      <c r="H68" s="76">
        <f>SUM(E68:F68)</f>
        <v>3304135.16</v>
      </c>
      <c r="I68" s="76">
        <f t="shared" si="11"/>
        <v>3304135.16</v>
      </c>
      <c r="J68" s="76">
        <f t="shared" si="11"/>
        <v>3304135.16</v>
      </c>
      <c r="N68" s="80"/>
      <c r="O68" s="80"/>
    </row>
    <row r="69" spans="1:15" s="57" customFormat="1" x14ac:dyDescent="0.25">
      <c r="A69" s="171">
        <v>31</v>
      </c>
      <c r="B69" s="172"/>
      <c r="C69" s="173"/>
      <c r="D69" s="21" t="s">
        <v>11</v>
      </c>
      <c r="E69" s="76">
        <f t="shared" ref="E69" si="13">SUM(E70:E72)</f>
        <v>3126428.8800000004</v>
      </c>
      <c r="F69" s="76">
        <f>SUM(F70:F72)</f>
        <v>76136.05</v>
      </c>
      <c r="G69" s="76"/>
      <c r="H69" s="76">
        <f>SUM(E69:F69)</f>
        <v>3202564.93</v>
      </c>
      <c r="I69" s="76">
        <f t="shared" si="11"/>
        <v>3202564.93</v>
      </c>
      <c r="J69" s="76">
        <f t="shared" si="11"/>
        <v>3202564.93</v>
      </c>
      <c r="N69" s="80"/>
      <c r="O69" s="80"/>
    </row>
    <row r="70" spans="1:15" x14ac:dyDescent="0.25">
      <c r="A70" s="45">
        <v>3111</v>
      </c>
      <c r="B70" s="46"/>
      <c r="C70" s="47"/>
      <c r="D70" s="20" t="s">
        <v>92</v>
      </c>
      <c r="E70" s="74">
        <v>2570325.2200000002</v>
      </c>
      <c r="F70" s="74">
        <v>47996.05</v>
      </c>
      <c r="G70" s="74"/>
      <c r="H70" s="74">
        <f>SUM(E70:F70)</f>
        <v>2618321.27</v>
      </c>
      <c r="I70" s="74">
        <v>2618321.27</v>
      </c>
      <c r="J70" s="74">
        <v>2618321.27</v>
      </c>
    </row>
    <row r="71" spans="1:15" x14ac:dyDescent="0.25">
      <c r="A71" s="45">
        <v>3121</v>
      </c>
      <c r="B71" s="46"/>
      <c r="C71" s="47"/>
      <c r="D71" s="20" t="s">
        <v>93</v>
      </c>
      <c r="E71" s="74">
        <v>132000</v>
      </c>
      <c r="F71" s="74">
        <v>20000</v>
      </c>
      <c r="G71" s="74"/>
      <c r="H71" s="74">
        <f>SUM(E71:F71)</f>
        <v>152000</v>
      </c>
      <c r="I71" s="74">
        <v>152000</v>
      </c>
      <c r="J71" s="74">
        <v>152000</v>
      </c>
    </row>
    <row r="72" spans="1:15" x14ac:dyDescent="0.25">
      <c r="A72" s="45">
        <v>3132</v>
      </c>
      <c r="B72" s="46"/>
      <c r="C72" s="47"/>
      <c r="D72" s="20" t="s">
        <v>94</v>
      </c>
      <c r="E72" s="74">
        <v>424103.66</v>
      </c>
      <c r="F72" s="74">
        <v>8140</v>
      </c>
      <c r="G72" s="74"/>
      <c r="H72" s="74">
        <f>SUM(E72:F72)</f>
        <v>432243.66</v>
      </c>
      <c r="I72" s="74">
        <v>432243.66</v>
      </c>
      <c r="J72" s="74">
        <v>432243.66</v>
      </c>
    </row>
    <row r="73" spans="1:15" s="57" customFormat="1" x14ac:dyDescent="0.25">
      <c r="A73" s="61">
        <v>32</v>
      </c>
      <c r="B73" s="62"/>
      <c r="C73" s="63"/>
      <c r="D73" s="21" t="s">
        <v>27</v>
      </c>
      <c r="E73" s="76">
        <f t="shared" ref="E73" si="14">SUM(E74:E76)</f>
        <v>95570.23</v>
      </c>
      <c r="F73" s="76">
        <f>SUM(F74)</f>
        <v>6000</v>
      </c>
      <c r="G73" s="76"/>
      <c r="H73" s="76">
        <f>SUM(H74:H76)</f>
        <v>101570.23</v>
      </c>
      <c r="I73" s="76">
        <f>SUM(I74:I76)</f>
        <v>101570.53</v>
      </c>
      <c r="J73" s="76">
        <f>SUM(J74:J76)</f>
        <v>101570.53</v>
      </c>
      <c r="N73" s="80"/>
      <c r="O73" s="80"/>
    </row>
    <row r="74" spans="1:15" ht="25.5" x14ac:dyDescent="0.25">
      <c r="A74" s="45">
        <v>3212</v>
      </c>
      <c r="B74" s="46"/>
      <c r="C74" s="47"/>
      <c r="D74" s="20" t="s">
        <v>95</v>
      </c>
      <c r="E74" s="74">
        <v>88250</v>
      </c>
      <c r="F74" s="74">
        <v>6000</v>
      </c>
      <c r="G74" s="74"/>
      <c r="H74" s="74">
        <f>SUM(E74:F74)</f>
        <v>94250</v>
      </c>
      <c r="I74" s="74">
        <f>SUM(H74)</f>
        <v>94250</v>
      </c>
      <c r="J74" s="74">
        <f>SUM(I74)</f>
        <v>94250</v>
      </c>
    </row>
    <row r="75" spans="1:15" x14ac:dyDescent="0.25">
      <c r="A75" s="45">
        <v>3236</v>
      </c>
      <c r="B75" s="46"/>
      <c r="C75" s="47"/>
      <c r="D75" s="20" t="s">
        <v>96</v>
      </c>
      <c r="E75" s="74">
        <v>820.23</v>
      </c>
      <c r="F75" s="74"/>
      <c r="G75" s="74"/>
      <c r="H75" s="74">
        <f>SUM(E75:F75)</f>
        <v>820.23</v>
      </c>
      <c r="I75" s="74">
        <v>820.53</v>
      </c>
      <c r="J75" s="74">
        <v>820.53</v>
      </c>
    </row>
    <row r="76" spans="1:15" ht="29.25" customHeight="1" x14ac:dyDescent="0.25">
      <c r="A76" s="45">
        <v>32995</v>
      </c>
      <c r="B76" s="46"/>
      <c r="C76" s="47"/>
      <c r="D76" s="20" t="s">
        <v>97</v>
      </c>
      <c r="E76" s="74">
        <v>6500</v>
      </c>
      <c r="F76" s="74"/>
      <c r="G76" s="74"/>
      <c r="H76" s="74">
        <f>SUM(E76:F76)</f>
        <v>6500</v>
      </c>
      <c r="I76" s="74">
        <v>6500</v>
      </c>
      <c r="J76" s="74">
        <v>6500</v>
      </c>
    </row>
    <row r="78" spans="1:15" ht="25.5" x14ac:dyDescent="0.25">
      <c r="A78" s="168" t="s">
        <v>98</v>
      </c>
      <c r="B78" s="169"/>
      <c r="C78" s="170"/>
      <c r="D78" s="59" t="s">
        <v>99</v>
      </c>
      <c r="E78" s="74"/>
      <c r="F78" s="74"/>
      <c r="G78" s="74"/>
      <c r="H78" s="74"/>
      <c r="I78" s="74"/>
      <c r="J78" s="74"/>
    </row>
    <row r="79" spans="1:15" s="57" customFormat="1" x14ac:dyDescent="0.25">
      <c r="A79" s="168" t="s">
        <v>237</v>
      </c>
      <c r="B79" s="169"/>
      <c r="C79" s="170"/>
      <c r="D79" s="21" t="s">
        <v>123</v>
      </c>
      <c r="E79" s="56">
        <f>SUM(E80:E86)</f>
        <v>19000</v>
      </c>
      <c r="F79" s="56"/>
      <c r="G79" s="56"/>
      <c r="H79" s="56"/>
      <c r="I79" s="56">
        <f t="shared" ref="I79:J79" si="15">SUM(I80:I86)</f>
        <v>21000</v>
      </c>
      <c r="J79" s="56">
        <f t="shared" si="15"/>
        <v>21000</v>
      </c>
      <c r="N79" s="80"/>
      <c r="O79" s="80"/>
    </row>
    <row r="80" spans="1:15" x14ac:dyDescent="0.25">
      <c r="A80" s="45">
        <v>3211</v>
      </c>
      <c r="B80" s="46"/>
      <c r="C80" s="47"/>
      <c r="D80" s="20" t="s">
        <v>113</v>
      </c>
      <c r="E80" s="53"/>
      <c r="F80" s="53"/>
      <c r="G80" s="53"/>
      <c r="H80" s="53"/>
      <c r="I80" s="53"/>
      <c r="J80" s="53"/>
    </row>
    <row r="81" spans="1:16" x14ac:dyDescent="0.25">
      <c r="A81" s="45">
        <v>3213</v>
      </c>
      <c r="B81" s="46"/>
      <c r="C81" s="47"/>
      <c r="D81" s="20" t="s">
        <v>192</v>
      </c>
      <c r="E81" s="53"/>
      <c r="F81" s="53"/>
      <c r="G81" s="53"/>
      <c r="H81" s="53"/>
      <c r="I81" s="53"/>
      <c r="J81" s="53"/>
      <c r="P81" s="51"/>
    </row>
    <row r="82" spans="1:16" x14ac:dyDescent="0.25">
      <c r="A82" s="45">
        <v>3222</v>
      </c>
      <c r="B82" s="46"/>
      <c r="C82" s="47"/>
      <c r="D82" s="20" t="s">
        <v>136</v>
      </c>
      <c r="E82" s="53"/>
      <c r="F82" s="53"/>
      <c r="G82" s="53"/>
      <c r="H82" s="53"/>
      <c r="I82" s="53"/>
      <c r="J82" s="53"/>
    </row>
    <row r="83" spans="1:16" x14ac:dyDescent="0.25">
      <c r="A83" s="45">
        <v>3231</v>
      </c>
      <c r="B83" s="46"/>
      <c r="C83" s="47"/>
      <c r="D83" s="20" t="s">
        <v>117</v>
      </c>
      <c r="E83" s="53"/>
      <c r="F83" s="53"/>
      <c r="G83" s="53"/>
      <c r="H83" s="53"/>
      <c r="I83" s="53"/>
      <c r="J83" s="53"/>
    </row>
    <row r="84" spans="1:16" x14ac:dyDescent="0.25">
      <c r="A84" s="45">
        <v>3237</v>
      </c>
      <c r="B84" s="46"/>
      <c r="C84" s="47"/>
      <c r="D84" s="20" t="s">
        <v>100</v>
      </c>
      <c r="E84" s="53">
        <v>5800</v>
      </c>
      <c r="F84" s="53">
        <v>700</v>
      </c>
      <c r="G84" s="53"/>
      <c r="H84" s="53">
        <f>SUM(E84:F84)</f>
        <v>6500</v>
      </c>
      <c r="I84" s="53">
        <v>5800</v>
      </c>
      <c r="J84" s="53">
        <v>5800</v>
      </c>
    </row>
    <row r="85" spans="1:16" ht="25.5" x14ac:dyDescent="0.25">
      <c r="A85" s="45">
        <v>3722</v>
      </c>
      <c r="B85" s="46"/>
      <c r="C85" s="47"/>
      <c r="D85" s="20" t="s">
        <v>193</v>
      </c>
      <c r="E85" s="53">
        <v>13200</v>
      </c>
      <c r="F85" s="53">
        <v>2000</v>
      </c>
      <c r="G85" s="53"/>
      <c r="H85" s="53">
        <f>SUM(E85:F85)</f>
        <v>15200</v>
      </c>
      <c r="I85" s="53">
        <f>SUM(H85)</f>
        <v>15200</v>
      </c>
      <c r="J85" s="53">
        <f>SUM(H85)</f>
        <v>15200</v>
      </c>
    </row>
    <row r="86" spans="1:16" x14ac:dyDescent="0.25">
      <c r="A86" s="45">
        <v>38129</v>
      </c>
      <c r="B86" s="46"/>
      <c r="C86" s="47"/>
      <c r="D86" s="20" t="s">
        <v>194</v>
      </c>
      <c r="E86" s="53"/>
      <c r="F86" s="53"/>
      <c r="G86" s="53"/>
      <c r="H86" s="53"/>
      <c r="I86" s="53"/>
      <c r="J86" s="53"/>
    </row>
    <row r="87" spans="1:16" x14ac:dyDescent="0.25">
      <c r="A87" s="45"/>
      <c r="B87" s="46"/>
      <c r="C87" s="47"/>
      <c r="D87" s="20"/>
      <c r="E87" s="53"/>
      <c r="F87" s="53"/>
      <c r="G87" s="53"/>
      <c r="H87" s="53"/>
      <c r="I87" s="53"/>
      <c r="J87" s="53"/>
    </row>
    <row r="88" spans="1:16" s="57" customFormat="1" x14ac:dyDescent="0.25">
      <c r="A88" s="168" t="s">
        <v>218</v>
      </c>
      <c r="B88" s="169"/>
      <c r="C88" s="170"/>
      <c r="D88" s="21" t="s">
        <v>127</v>
      </c>
      <c r="E88" s="56">
        <f t="shared" ref="E88:J88" si="16">SUM(E89)</f>
        <v>1536.05</v>
      </c>
      <c r="F88" s="56">
        <v>163.95</v>
      </c>
      <c r="G88" s="56"/>
      <c r="H88" s="56">
        <f>SUM(H89)</f>
        <v>1700</v>
      </c>
      <c r="I88" s="56">
        <f t="shared" si="16"/>
        <v>1700</v>
      </c>
      <c r="J88" s="56">
        <f t="shared" si="16"/>
        <v>1700</v>
      </c>
      <c r="N88" s="80"/>
      <c r="O88" s="80"/>
    </row>
    <row r="89" spans="1:16" x14ac:dyDescent="0.25">
      <c r="A89" s="45">
        <v>3811</v>
      </c>
      <c r="B89" s="46"/>
      <c r="C89" s="47"/>
      <c r="D89" s="20" t="s">
        <v>127</v>
      </c>
      <c r="E89" s="53">
        <v>1536.05</v>
      </c>
      <c r="F89" s="53">
        <v>163.95</v>
      </c>
      <c r="G89" s="53"/>
      <c r="H89" s="53">
        <f>SUM(E89:F89)</f>
        <v>1700</v>
      </c>
      <c r="I89" s="53">
        <f>SUM(H89)</f>
        <v>1700</v>
      </c>
      <c r="J89" s="55">
        <f>SUM(H89)</f>
        <v>1700</v>
      </c>
    </row>
    <row r="90" spans="1:16" x14ac:dyDescent="0.25">
      <c r="A90" s="45"/>
      <c r="B90" s="46"/>
      <c r="C90" s="47"/>
      <c r="D90" s="20"/>
      <c r="E90" s="53"/>
      <c r="F90" s="53"/>
      <c r="G90" s="53"/>
      <c r="H90" s="53"/>
      <c r="I90" s="53"/>
      <c r="J90" s="55"/>
    </row>
    <row r="91" spans="1:16" s="57" customFormat="1" ht="25.5" customHeight="1" x14ac:dyDescent="0.25">
      <c r="A91" s="174" t="s">
        <v>118</v>
      </c>
      <c r="B91" s="175"/>
      <c r="C91" s="176"/>
      <c r="D91" s="21" t="s">
        <v>102</v>
      </c>
      <c r="E91" s="56">
        <f>SUM(E92)</f>
        <v>42378.42</v>
      </c>
      <c r="F91" s="56"/>
      <c r="G91" s="56"/>
      <c r="H91" s="56"/>
      <c r="I91" s="56">
        <f t="shared" ref="I91:J91" si="17">SUM(I92)</f>
        <v>42378.42</v>
      </c>
      <c r="J91" s="56">
        <f t="shared" si="17"/>
        <v>42378.42</v>
      </c>
      <c r="N91" s="80"/>
      <c r="O91" s="80"/>
    </row>
    <row r="92" spans="1:16" s="57" customFormat="1" ht="25.5" customHeight="1" x14ac:dyDescent="0.25">
      <c r="A92" s="174" t="s">
        <v>218</v>
      </c>
      <c r="B92" s="175"/>
      <c r="C92" s="176"/>
      <c r="D92" s="21" t="s">
        <v>122</v>
      </c>
      <c r="E92" s="56">
        <f>SUM(E95)</f>
        <v>42378.42</v>
      </c>
      <c r="F92" s="56"/>
      <c r="G92" s="56"/>
      <c r="H92" s="56"/>
      <c r="I92" s="56">
        <f>SUM(I95)</f>
        <v>42378.42</v>
      </c>
      <c r="J92" s="56">
        <f>SUM(J95)</f>
        <v>42378.42</v>
      </c>
      <c r="N92" s="80"/>
      <c r="O92" s="80"/>
    </row>
    <row r="93" spans="1:16" ht="19.5" customHeight="1" x14ac:dyDescent="0.25">
      <c r="A93" s="43">
        <v>4223</v>
      </c>
      <c r="B93" s="70"/>
      <c r="C93" s="71"/>
      <c r="D93" s="20" t="s">
        <v>195</v>
      </c>
      <c r="E93" s="53"/>
      <c r="F93" s="53"/>
      <c r="G93" s="53"/>
      <c r="H93" s="53"/>
      <c r="I93" s="53"/>
      <c r="J93" s="53"/>
    </row>
    <row r="94" spans="1:16" ht="15.75" customHeight="1" x14ac:dyDescent="0.25">
      <c r="A94" s="43">
        <v>4227</v>
      </c>
      <c r="B94" s="70"/>
      <c r="C94" s="71"/>
      <c r="D94" s="20" t="s">
        <v>196</v>
      </c>
      <c r="E94" s="53"/>
      <c r="F94" s="53"/>
      <c r="G94" s="53"/>
      <c r="H94" s="53"/>
      <c r="I94" s="53"/>
      <c r="J94" s="53"/>
    </row>
    <row r="95" spans="1:16" x14ac:dyDescent="0.25">
      <c r="A95" s="43">
        <v>4241</v>
      </c>
      <c r="B95" s="44"/>
      <c r="C95" s="20"/>
      <c r="D95" s="20" t="s">
        <v>129</v>
      </c>
      <c r="E95" s="53">
        <v>42378.42</v>
      </c>
      <c r="F95" s="53"/>
      <c r="G95" s="53"/>
      <c r="H95" s="53"/>
      <c r="I95" s="53">
        <v>42378.42</v>
      </c>
      <c r="J95" s="53">
        <v>42378.42</v>
      </c>
    </row>
    <row r="96" spans="1:16" x14ac:dyDescent="0.25">
      <c r="A96" s="43"/>
      <c r="B96" s="44"/>
      <c r="C96" s="20"/>
      <c r="D96" s="20"/>
      <c r="E96" s="53"/>
      <c r="F96" s="53"/>
      <c r="G96" s="53"/>
      <c r="H96" s="53"/>
      <c r="I96" s="53"/>
      <c r="J96" s="53"/>
    </row>
    <row r="97" spans="1:15" ht="15" customHeight="1" x14ac:dyDescent="0.25">
      <c r="A97" s="174" t="s">
        <v>101</v>
      </c>
      <c r="B97" s="175"/>
      <c r="C97" s="176"/>
      <c r="D97" s="21" t="s">
        <v>128</v>
      </c>
      <c r="E97" s="114">
        <f>SUM(E105+E98)</f>
        <v>1632.15</v>
      </c>
      <c r="F97" s="114">
        <f>SUM(F98)</f>
        <v>1297.8499999999999</v>
      </c>
      <c r="G97" s="114"/>
      <c r="H97" s="114">
        <f>SUM(H99:H103)</f>
        <v>2630</v>
      </c>
      <c r="I97" s="114">
        <f>SUM(H97)</f>
        <v>2630</v>
      </c>
      <c r="J97" s="114">
        <f>SUM(H97)</f>
        <v>2630</v>
      </c>
    </row>
    <row r="98" spans="1:15" s="57" customFormat="1" x14ac:dyDescent="0.25">
      <c r="A98" s="48">
        <v>32</v>
      </c>
      <c r="B98" s="49"/>
      <c r="C98" s="21"/>
      <c r="D98" s="21" t="s">
        <v>27</v>
      </c>
      <c r="E98" s="114">
        <f>SUM(E99:E103)</f>
        <v>1332.15</v>
      </c>
      <c r="F98" s="114">
        <f>SUM(F99:F100)</f>
        <v>1297.8499999999999</v>
      </c>
      <c r="G98" s="114"/>
      <c r="H98" s="114">
        <f>SUM(H99:H103)</f>
        <v>2630</v>
      </c>
      <c r="I98" s="114">
        <f>SUM(I99:I103)</f>
        <v>2630</v>
      </c>
      <c r="J98" s="114">
        <f>SUM(J99:J103)</f>
        <v>2630</v>
      </c>
      <c r="N98" s="80"/>
      <c r="O98" s="80"/>
    </row>
    <row r="99" spans="1:15" x14ac:dyDescent="0.25">
      <c r="A99" s="43">
        <v>3222</v>
      </c>
      <c r="B99" s="44"/>
      <c r="C99" s="20"/>
      <c r="D99" s="20" t="s">
        <v>71</v>
      </c>
      <c r="E99" s="115">
        <v>302.14999999999998</v>
      </c>
      <c r="F99" s="115">
        <v>97.85</v>
      </c>
      <c r="G99" s="115"/>
      <c r="H99" s="115">
        <f>SUM(E99:F99)</f>
        <v>400</v>
      </c>
      <c r="I99" s="115">
        <f>SUM(H99)</f>
        <v>400</v>
      </c>
      <c r="J99" s="115">
        <f>SUM(H99)</f>
        <v>400</v>
      </c>
    </row>
    <row r="100" spans="1:15" x14ac:dyDescent="0.25">
      <c r="A100" s="43">
        <v>3225</v>
      </c>
      <c r="B100" s="44"/>
      <c r="C100" s="20"/>
      <c r="D100" s="20" t="s">
        <v>238</v>
      </c>
      <c r="E100" s="115"/>
      <c r="F100" s="115">
        <v>1200</v>
      </c>
      <c r="G100" s="115"/>
      <c r="H100" s="115">
        <f>SUM(F100:G100)</f>
        <v>1200</v>
      </c>
      <c r="I100" s="115">
        <f>SUM(H100)</f>
        <v>1200</v>
      </c>
      <c r="J100" s="115">
        <f>SUM(H100)</f>
        <v>1200</v>
      </c>
    </row>
    <row r="101" spans="1:15" x14ac:dyDescent="0.25">
      <c r="A101" s="43">
        <v>3232</v>
      </c>
      <c r="B101" s="44"/>
      <c r="C101" s="20"/>
      <c r="D101" s="20" t="s">
        <v>202</v>
      </c>
      <c r="E101" s="115"/>
      <c r="F101" s="115"/>
      <c r="G101" s="115"/>
      <c r="H101" s="115"/>
      <c r="I101" s="115"/>
      <c r="J101" s="115"/>
    </row>
    <row r="102" spans="1:15" x14ac:dyDescent="0.25">
      <c r="A102" s="43">
        <v>3237</v>
      </c>
      <c r="B102" s="44"/>
      <c r="C102" s="20"/>
      <c r="D102" s="20" t="s">
        <v>100</v>
      </c>
      <c r="E102" s="115"/>
      <c r="F102" s="115"/>
      <c r="G102" s="115"/>
      <c r="H102" s="115"/>
      <c r="I102" s="115"/>
      <c r="J102" s="115"/>
    </row>
    <row r="103" spans="1:15" x14ac:dyDescent="0.25">
      <c r="A103" s="43">
        <v>3299</v>
      </c>
      <c r="B103" s="44"/>
      <c r="C103" s="20"/>
      <c r="D103" s="20" t="s">
        <v>154</v>
      </c>
      <c r="E103" s="115">
        <v>1030</v>
      </c>
      <c r="F103" s="115"/>
      <c r="G103" s="115"/>
      <c r="H103" s="115">
        <v>1030</v>
      </c>
      <c r="I103" s="115">
        <f>SUM(H103)</f>
        <v>1030</v>
      </c>
      <c r="J103" s="115">
        <f>SUM(H103)</f>
        <v>1030</v>
      </c>
    </row>
    <row r="104" spans="1:15" x14ac:dyDescent="0.25">
      <c r="A104" s="43"/>
      <c r="B104" s="44"/>
      <c r="C104" s="20"/>
      <c r="D104" s="20"/>
      <c r="E104" s="115"/>
      <c r="F104" s="115"/>
      <c r="G104" s="115"/>
      <c r="H104" s="115"/>
      <c r="I104" s="115"/>
      <c r="J104" s="115"/>
    </row>
    <row r="105" spans="1:15" s="57" customFormat="1" x14ac:dyDescent="0.25">
      <c r="A105" s="174" t="s">
        <v>101</v>
      </c>
      <c r="B105" s="175"/>
      <c r="C105" s="176"/>
      <c r="D105" s="21" t="s">
        <v>128</v>
      </c>
      <c r="E105" s="114">
        <f>SUM(E106:E107)</f>
        <v>300</v>
      </c>
      <c r="F105" s="114">
        <f>SUM(F106:F107)</f>
        <v>2420</v>
      </c>
      <c r="G105" s="114"/>
      <c r="H105" s="114">
        <f>SUM(H106:H107)</f>
        <v>2720</v>
      </c>
      <c r="I105" s="114">
        <f>SUM(I106:I107)</f>
        <v>2720</v>
      </c>
      <c r="J105" s="114">
        <f>SUM(J106:J107)</f>
        <v>2720</v>
      </c>
      <c r="N105" s="80"/>
      <c r="O105" s="80"/>
    </row>
    <row r="106" spans="1:15" s="57" customFormat="1" x14ac:dyDescent="0.25">
      <c r="A106" s="43">
        <v>4221</v>
      </c>
      <c r="B106" s="72"/>
      <c r="C106" s="73"/>
      <c r="D106" s="20" t="s">
        <v>130</v>
      </c>
      <c r="E106" s="115">
        <v>300</v>
      </c>
      <c r="F106" s="115">
        <v>1820</v>
      </c>
      <c r="G106" s="115"/>
      <c r="H106" s="115">
        <f>SUM(E106:G106)</f>
        <v>2120</v>
      </c>
      <c r="I106" s="115">
        <f>SUM(H106)</f>
        <v>2120</v>
      </c>
      <c r="J106" s="115">
        <f>SUM(I106)</f>
        <v>2120</v>
      </c>
      <c r="N106" s="80"/>
      <c r="O106" s="80"/>
    </row>
    <row r="107" spans="1:15" x14ac:dyDescent="0.25">
      <c r="A107" s="43">
        <v>4226</v>
      </c>
      <c r="B107" s="44"/>
      <c r="C107" s="20"/>
      <c r="D107" s="20" t="s">
        <v>203</v>
      </c>
      <c r="E107" s="115"/>
      <c r="F107" s="115">
        <v>600</v>
      </c>
      <c r="G107" s="115"/>
      <c r="H107" s="115">
        <f>SUM(F107:G107)</f>
        <v>600</v>
      </c>
      <c r="I107" s="115">
        <f>SUM(H107)</f>
        <v>600</v>
      </c>
      <c r="J107" s="115">
        <f>SUM(I107)</f>
        <v>600</v>
      </c>
    </row>
    <row r="108" spans="1:15" x14ac:dyDescent="0.25">
      <c r="A108" s="45"/>
      <c r="B108" s="46"/>
      <c r="C108" s="47"/>
      <c r="D108" s="20"/>
      <c r="E108" s="53"/>
      <c r="F108" s="53"/>
      <c r="G108" s="53"/>
      <c r="H108" s="53"/>
      <c r="I108" s="53"/>
      <c r="J108" s="55"/>
    </row>
    <row r="109" spans="1:15" s="57" customFormat="1" ht="25.5" x14ac:dyDescent="0.25">
      <c r="A109" s="174" t="s">
        <v>119</v>
      </c>
      <c r="B109" s="175"/>
      <c r="C109" s="176"/>
      <c r="D109" s="21" t="s">
        <v>120</v>
      </c>
      <c r="E109" s="56">
        <f>SUM(E111:E114)</f>
        <v>58490</v>
      </c>
      <c r="F109" s="56">
        <f>SUM(F110)</f>
        <v>4095</v>
      </c>
      <c r="G109" s="56">
        <f>SUM(G110:G114)</f>
        <v>-1000</v>
      </c>
      <c r="H109" s="56">
        <f>SUM(H110)</f>
        <v>61585</v>
      </c>
      <c r="I109" s="56">
        <f>SUM(I110)</f>
        <v>61585</v>
      </c>
      <c r="J109" s="56">
        <f>SUM(J110)</f>
        <v>61585</v>
      </c>
      <c r="N109" s="80"/>
      <c r="O109" s="80"/>
    </row>
    <row r="110" spans="1:15" s="57" customFormat="1" x14ac:dyDescent="0.25">
      <c r="A110" s="168" t="s">
        <v>239</v>
      </c>
      <c r="B110" s="169"/>
      <c r="C110" s="170"/>
      <c r="D110" s="21" t="s">
        <v>122</v>
      </c>
      <c r="E110" s="56">
        <f>SUM(E111:E114)</f>
        <v>58490</v>
      </c>
      <c r="F110" s="56">
        <f>SUM(F111:F113)</f>
        <v>4095</v>
      </c>
      <c r="G110" s="56"/>
      <c r="H110" s="56">
        <f>SUM(H111:H114)</f>
        <v>61585</v>
      </c>
      <c r="I110" s="56">
        <f>SUM(I111:I114)</f>
        <v>61585</v>
      </c>
      <c r="J110" s="56">
        <f>SUM(J111:J114)</f>
        <v>61585</v>
      </c>
      <c r="N110" s="80"/>
      <c r="O110" s="80"/>
    </row>
    <row r="111" spans="1:15" x14ac:dyDescent="0.25">
      <c r="A111" s="177">
        <v>3111</v>
      </c>
      <c r="B111" s="178"/>
      <c r="C111" s="179"/>
      <c r="D111" s="20" t="s">
        <v>92</v>
      </c>
      <c r="E111" s="53">
        <v>46000</v>
      </c>
      <c r="F111" s="53">
        <v>3000</v>
      </c>
      <c r="G111" s="53"/>
      <c r="H111" s="53">
        <f>SUM(E111:F111)</f>
        <v>49000</v>
      </c>
      <c r="I111" s="53">
        <f>SUM(H111)</f>
        <v>49000</v>
      </c>
      <c r="J111" s="53">
        <f>SUM(H111)</f>
        <v>49000</v>
      </c>
    </row>
    <row r="112" spans="1:15" x14ac:dyDescent="0.25">
      <c r="A112" s="43">
        <v>3121</v>
      </c>
      <c r="B112" s="70"/>
      <c r="C112" s="71"/>
      <c r="D112" s="20" t="s">
        <v>111</v>
      </c>
      <c r="E112" s="53">
        <v>2400</v>
      </c>
      <c r="F112" s="53">
        <v>600</v>
      </c>
      <c r="G112" s="53"/>
      <c r="H112" s="53">
        <f>SUM(E112:G112)</f>
        <v>3000</v>
      </c>
      <c r="I112" s="53">
        <f>SUM(H112)</f>
        <v>3000</v>
      </c>
      <c r="J112" s="53">
        <f>SUM(H112)</f>
        <v>3000</v>
      </c>
    </row>
    <row r="113" spans="1:15" x14ac:dyDescent="0.25">
      <c r="A113" s="43">
        <v>3132</v>
      </c>
      <c r="B113" s="70"/>
      <c r="C113" s="71"/>
      <c r="D113" s="20" t="s">
        <v>121</v>
      </c>
      <c r="E113" s="53">
        <v>7590</v>
      </c>
      <c r="F113" s="53">
        <v>495</v>
      </c>
      <c r="G113" s="53"/>
      <c r="H113" s="53">
        <f>SUM(E113:F113)</f>
        <v>8085</v>
      </c>
      <c r="I113" s="53">
        <f>SUM(H113)</f>
        <v>8085</v>
      </c>
      <c r="J113" s="53">
        <f>SUM(H113)</f>
        <v>8085</v>
      </c>
    </row>
    <row r="114" spans="1:15" ht="25.5" x14ac:dyDescent="0.25">
      <c r="A114" s="43">
        <v>3212</v>
      </c>
      <c r="B114" s="70"/>
      <c r="C114" s="71"/>
      <c r="D114" s="20" t="s">
        <v>95</v>
      </c>
      <c r="E114" s="53">
        <v>2500</v>
      </c>
      <c r="F114" s="53"/>
      <c r="G114" s="53">
        <v>-1000</v>
      </c>
      <c r="H114" s="53">
        <f>SUM(E114:G114)</f>
        <v>1500</v>
      </c>
      <c r="I114" s="53">
        <f>SUM(H114)</f>
        <v>1500</v>
      </c>
      <c r="J114" s="53">
        <f>SUM(H114)</f>
        <v>1500</v>
      </c>
    </row>
    <row r="115" spans="1:15" x14ac:dyDescent="0.25">
      <c r="A115" s="177">
        <v>3222</v>
      </c>
      <c r="B115" s="178"/>
      <c r="C115" s="179"/>
      <c r="D115" s="20" t="s">
        <v>71</v>
      </c>
      <c r="E115" s="53"/>
      <c r="F115" s="53"/>
      <c r="G115" s="53"/>
      <c r="H115" s="53"/>
      <c r="I115" s="53"/>
      <c r="J115" s="53"/>
    </row>
    <row r="116" spans="1:15" x14ac:dyDescent="0.25">
      <c r="A116" s="43"/>
      <c r="B116" s="44"/>
      <c r="C116" s="20"/>
      <c r="D116" s="20"/>
      <c r="E116" s="53"/>
      <c r="F116" s="53"/>
      <c r="G116" s="53"/>
      <c r="H116" s="53"/>
      <c r="I116" s="53"/>
      <c r="J116" s="55"/>
    </row>
    <row r="117" spans="1:15" s="57" customFormat="1" ht="25.5" customHeight="1" x14ac:dyDescent="0.25">
      <c r="A117" s="174" t="s">
        <v>107</v>
      </c>
      <c r="B117" s="175"/>
      <c r="C117" s="176"/>
      <c r="D117" s="21" t="s">
        <v>108</v>
      </c>
      <c r="E117" s="114">
        <f t="shared" ref="E117:E118" si="18">SUM(E118)</f>
        <v>10667.06</v>
      </c>
      <c r="F117" s="114"/>
      <c r="G117" s="114"/>
      <c r="H117" s="114">
        <f t="shared" ref="H117:H118" si="19">SUM(H118)</f>
        <v>10667.06</v>
      </c>
      <c r="I117" s="114">
        <f t="shared" ref="I117:J118" si="20">SUM(I118)</f>
        <v>10667.06</v>
      </c>
      <c r="J117" s="56">
        <f t="shared" si="20"/>
        <v>10667.06</v>
      </c>
      <c r="N117" s="80"/>
      <c r="O117" s="80"/>
    </row>
    <row r="118" spans="1:15" s="57" customFormat="1" ht="25.5" customHeight="1" x14ac:dyDescent="0.25">
      <c r="A118" s="168" t="s">
        <v>109</v>
      </c>
      <c r="B118" s="169"/>
      <c r="C118" s="170"/>
      <c r="D118" s="21" t="s">
        <v>125</v>
      </c>
      <c r="E118" s="114">
        <f t="shared" si="18"/>
        <v>10667.06</v>
      </c>
      <c r="F118" s="114"/>
      <c r="G118" s="114"/>
      <c r="H118" s="114">
        <f t="shared" si="19"/>
        <v>10667.06</v>
      </c>
      <c r="I118" s="114">
        <f t="shared" si="20"/>
        <v>10667.06</v>
      </c>
      <c r="J118" s="56">
        <f t="shared" si="20"/>
        <v>10667.06</v>
      </c>
      <c r="N118" s="80"/>
      <c r="O118" s="80"/>
    </row>
    <row r="119" spans="1:15" x14ac:dyDescent="0.25">
      <c r="A119" s="43">
        <v>3238</v>
      </c>
      <c r="B119" s="44"/>
      <c r="C119" s="20"/>
      <c r="D119" s="20" t="s">
        <v>81</v>
      </c>
      <c r="E119" s="115">
        <v>10667.06</v>
      </c>
      <c r="F119" s="115"/>
      <c r="G119" s="115"/>
      <c r="H119" s="115">
        <v>10667.06</v>
      </c>
      <c r="I119" s="115">
        <v>10667.06</v>
      </c>
      <c r="J119" s="53">
        <v>10667.06</v>
      </c>
    </row>
    <row r="120" spans="1:15" x14ac:dyDescent="0.25">
      <c r="A120" s="43"/>
      <c r="B120" s="44"/>
      <c r="C120" s="20"/>
      <c r="D120" s="20"/>
      <c r="E120" s="53"/>
      <c r="F120" s="53"/>
      <c r="G120" s="53"/>
      <c r="H120" s="53"/>
      <c r="I120" s="53"/>
      <c r="J120" s="55"/>
    </row>
    <row r="121" spans="1:15" ht="19.7" customHeight="1" x14ac:dyDescent="0.25">
      <c r="A121" s="45"/>
      <c r="B121" s="46"/>
      <c r="C121" s="47"/>
      <c r="D121" s="20"/>
      <c r="E121" s="53"/>
      <c r="F121" s="53"/>
      <c r="G121" s="53"/>
      <c r="H121" s="53"/>
      <c r="I121" s="53"/>
      <c r="J121" s="55"/>
    </row>
    <row r="122" spans="1:15" x14ac:dyDescent="0.25">
      <c r="A122" s="194" t="s">
        <v>109</v>
      </c>
      <c r="B122" s="195"/>
      <c r="C122" s="196"/>
      <c r="D122" s="60" t="s">
        <v>125</v>
      </c>
      <c r="E122" s="76"/>
      <c r="F122" s="76"/>
      <c r="G122" s="76"/>
      <c r="H122" s="76"/>
      <c r="I122" s="76"/>
      <c r="J122" s="76"/>
    </row>
    <row r="123" spans="1:15" x14ac:dyDescent="0.25">
      <c r="A123" s="66">
        <v>3111</v>
      </c>
      <c r="B123" s="67"/>
      <c r="C123" s="65"/>
      <c r="D123" s="65" t="s">
        <v>92</v>
      </c>
      <c r="E123" s="74"/>
      <c r="F123" s="74"/>
      <c r="G123" s="74"/>
      <c r="H123" s="74"/>
      <c r="I123" s="74"/>
      <c r="J123" s="74"/>
    </row>
    <row r="124" spans="1:15" x14ac:dyDescent="0.25">
      <c r="A124" s="66">
        <v>3121</v>
      </c>
      <c r="B124" s="67"/>
      <c r="C124" s="65"/>
      <c r="D124" s="65" t="s">
        <v>111</v>
      </c>
      <c r="E124" s="74"/>
      <c r="F124" s="74"/>
      <c r="G124" s="74"/>
      <c r="H124" s="74"/>
      <c r="I124" s="74"/>
      <c r="J124" s="74"/>
    </row>
    <row r="125" spans="1:15" x14ac:dyDescent="0.25">
      <c r="A125" s="66">
        <v>3132</v>
      </c>
      <c r="B125" s="67"/>
      <c r="C125" s="65"/>
      <c r="D125" s="65" t="s">
        <v>112</v>
      </c>
      <c r="E125" s="74"/>
      <c r="F125" s="74"/>
      <c r="G125" s="74"/>
      <c r="H125" s="74"/>
      <c r="I125" s="74"/>
      <c r="J125" s="74"/>
    </row>
    <row r="126" spans="1:15" x14ac:dyDescent="0.25">
      <c r="A126" s="66">
        <v>3211</v>
      </c>
      <c r="B126" s="68"/>
      <c r="C126" s="69"/>
      <c r="D126" s="65" t="s">
        <v>113</v>
      </c>
      <c r="E126" s="74"/>
      <c r="F126" s="74"/>
      <c r="G126" s="74"/>
      <c r="H126" s="74"/>
      <c r="I126" s="74"/>
      <c r="J126" s="74"/>
    </row>
    <row r="127" spans="1:15" x14ac:dyDescent="0.25">
      <c r="A127" s="66">
        <v>3212</v>
      </c>
      <c r="B127" s="67"/>
      <c r="C127" s="65"/>
      <c r="D127" s="65" t="s">
        <v>114</v>
      </c>
      <c r="E127" s="74"/>
      <c r="F127" s="74"/>
      <c r="G127" s="74"/>
      <c r="H127" s="74"/>
      <c r="I127" s="74"/>
      <c r="J127" s="74"/>
    </row>
    <row r="128" spans="1:15" x14ac:dyDescent="0.25">
      <c r="A128" s="66"/>
      <c r="B128" s="67"/>
      <c r="C128" s="65"/>
      <c r="D128" s="65"/>
      <c r="E128" s="74"/>
      <c r="F128" s="74"/>
      <c r="G128" s="74"/>
      <c r="H128" s="74"/>
      <c r="I128" s="74"/>
      <c r="J128" s="74"/>
    </row>
    <row r="129" spans="1:16" x14ac:dyDescent="0.25">
      <c r="A129" s="168" t="s">
        <v>160</v>
      </c>
      <c r="B129" s="169"/>
      <c r="C129" s="170"/>
      <c r="D129" s="59" t="s">
        <v>161</v>
      </c>
      <c r="E129" s="76">
        <f>SUM(E130+E137)</f>
        <v>200650</v>
      </c>
      <c r="F129" s="76"/>
      <c r="G129" s="76">
        <f>SUM(G137)</f>
        <v>13531.78</v>
      </c>
      <c r="H129" s="76">
        <f>SUM(H130+H137)</f>
        <v>214181.78</v>
      </c>
      <c r="I129" s="76">
        <f t="shared" ref="I129:J129" si="21">SUM(I130+I137)</f>
        <v>214181.78</v>
      </c>
      <c r="J129" s="76">
        <f t="shared" si="21"/>
        <v>214181.78</v>
      </c>
    </row>
    <row r="130" spans="1:16" x14ac:dyDescent="0.25">
      <c r="A130" s="194" t="s">
        <v>110</v>
      </c>
      <c r="B130" s="195"/>
      <c r="C130" s="196"/>
      <c r="D130" s="60" t="s">
        <v>162</v>
      </c>
      <c r="E130" s="76">
        <f>SUM(E131:E135)</f>
        <v>186596</v>
      </c>
      <c r="F130" s="76"/>
      <c r="G130" s="76"/>
      <c r="H130" s="76">
        <f>SUM(H131:H135)</f>
        <v>186596</v>
      </c>
      <c r="I130" s="76">
        <f t="shared" ref="I130:J130" si="22">SUM(I131:I135)</f>
        <v>186596</v>
      </c>
      <c r="J130" s="76">
        <f t="shared" si="22"/>
        <v>186596</v>
      </c>
    </row>
    <row r="131" spans="1:16" x14ac:dyDescent="0.25">
      <c r="A131" s="66">
        <v>3111</v>
      </c>
      <c r="B131" s="67"/>
      <c r="C131" s="65"/>
      <c r="D131" s="65" t="s">
        <v>92</v>
      </c>
      <c r="E131" s="74">
        <v>152400</v>
      </c>
      <c r="F131" s="74"/>
      <c r="G131" s="74"/>
      <c r="H131" s="74">
        <v>152400</v>
      </c>
      <c r="I131" s="74">
        <v>152400</v>
      </c>
      <c r="J131" s="74">
        <v>152400</v>
      </c>
    </row>
    <row r="132" spans="1:16" s="57" customFormat="1" x14ac:dyDescent="0.25">
      <c r="A132" s="66">
        <v>3121</v>
      </c>
      <c r="B132" s="67"/>
      <c r="C132" s="65"/>
      <c r="D132" s="65" t="s">
        <v>111</v>
      </c>
      <c r="E132" s="74">
        <v>5500</v>
      </c>
      <c r="F132" s="74"/>
      <c r="G132" s="74"/>
      <c r="H132" s="74">
        <v>5500</v>
      </c>
      <c r="I132" s="74">
        <v>5500</v>
      </c>
      <c r="J132" s="74">
        <v>5500</v>
      </c>
      <c r="N132" s="80"/>
      <c r="O132" s="80"/>
    </row>
    <row r="133" spans="1:16" x14ac:dyDescent="0.25">
      <c r="A133" s="66">
        <v>3132</v>
      </c>
      <c r="B133" s="67"/>
      <c r="C133" s="65"/>
      <c r="D133" s="65" t="s">
        <v>112</v>
      </c>
      <c r="E133" s="74">
        <v>25146</v>
      </c>
      <c r="F133" s="74"/>
      <c r="G133" s="74"/>
      <c r="H133" s="74">
        <v>25146</v>
      </c>
      <c r="I133" s="74">
        <v>25146</v>
      </c>
      <c r="J133" s="74">
        <v>25146</v>
      </c>
    </row>
    <row r="134" spans="1:16" x14ac:dyDescent="0.25">
      <c r="A134" s="66">
        <v>3211</v>
      </c>
      <c r="B134" s="68"/>
      <c r="C134" s="69"/>
      <c r="D134" s="65" t="s">
        <v>113</v>
      </c>
      <c r="E134" s="74">
        <v>150</v>
      </c>
      <c r="F134" s="74"/>
      <c r="G134" s="74"/>
      <c r="H134" s="74">
        <v>150</v>
      </c>
      <c r="I134" s="74">
        <v>150</v>
      </c>
      <c r="J134" s="74">
        <v>150</v>
      </c>
    </row>
    <row r="135" spans="1:16" x14ac:dyDescent="0.25">
      <c r="A135" s="66">
        <v>3212</v>
      </c>
      <c r="B135" s="67"/>
      <c r="C135" s="65"/>
      <c r="D135" s="65" t="s">
        <v>114</v>
      </c>
      <c r="E135" s="74">
        <v>3400</v>
      </c>
      <c r="F135" s="74"/>
      <c r="G135" s="74"/>
      <c r="H135" s="74">
        <v>3400</v>
      </c>
      <c r="I135" s="74">
        <v>3400</v>
      </c>
      <c r="J135" s="74">
        <v>3400</v>
      </c>
    </row>
    <row r="136" spans="1:16" x14ac:dyDescent="0.25">
      <c r="A136" s="45"/>
      <c r="B136" s="46"/>
      <c r="C136" s="47"/>
      <c r="D136" s="20"/>
      <c r="E136" s="53"/>
      <c r="F136" s="53"/>
      <c r="G136" s="53"/>
      <c r="H136" s="53"/>
      <c r="I136" s="53"/>
      <c r="J136" s="53"/>
    </row>
    <row r="137" spans="1:16" x14ac:dyDescent="0.25">
      <c r="A137" s="194" t="s">
        <v>109</v>
      </c>
      <c r="B137" s="195"/>
      <c r="C137" s="196"/>
      <c r="D137" s="60" t="s">
        <v>125</v>
      </c>
      <c r="E137" s="76">
        <f>SUM(E138:E143)</f>
        <v>14054</v>
      </c>
      <c r="F137" s="76"/>
      <c r="G137" s="76">
        <f>SUM(G138:G140)</f>
        <v>13531.78</v>
      </c>
      <c r="H137" s="76">
        <f>SUM(H138:H143)</f>
        <v>27585.78</v>
      </c>
      <c r="I137" s="76">
        <f>SUM(I138:I143)</f>
        <v>27585.78</v>
      </c>
      <c r="J137" s="76">
        <f>SUM(J138:J143)</f>
        <v>27585.78</v>
      </c>
    </row>
    <row r="138" spans="1:16" x14ac:dyDescent="0.25">
      <c r="A138" s="66">
        <v>3111</v>
      </c>
      <c r="B138" s="67"/>
      <c r="C138" s="65"/>
      <c r="D138" s="65" t="s">
        <v>92</v>
      </c>
      <c r="E138" s="74">
        <v>2660</v>
      </c>
      <c r="F138" s="74"/>
      <c r="G138" s="74">
        <v>9469.34</v>
      </c>
      <c r="H138" s="74">
        <f>SUM(E138:G138)</f>
        <v>12129.34</v>
      </c>
      <c r="I138" s="74">
        <f>SUM(H138)</f>
        <v>12129.34</v>
      </c>
      <c r="J138" s="74">
        <f>SUM(I138)</f>
        <v>12129.34</v>
      </c>
    </row>
    <row r="139" spans="1:16" x14ac:dyDescent="0.25">
      <c r="A139" s="66">
        <v>3121</v>
      </c>
      <c r="B139" s="67"/>
      <c r="C139" s="65"/>
      <c r="D139" s="65" t="s">
        <v>111</v>
      </c>
      <c r="E139" s="74">
        <v>7000</v>
      </c>
      <c r="F139" s="74"/>
      <c r="G139" s="74">
        <v>2500</v>
      </c>
      <c r="H139" s="74">
        <f>SUM(E139:G139)</f>
        <v>9500</v>
      </c>
      <c r="I139" s="74">
        <v>9500</v>
      </c>
      <c r="J139" s="74">
        <v>9500</v>
      </c>
    </row>
    <row r="140" spans="1:16" x14ac:dyDescent="0.25">
      <c r="A140" s="66">
        <v>3132</v>
      </c>
      <c r="B140" s="67"/>
      <c r="C140" s="65"/>
      <c r="D140" s="65" t="s">
        <v>112</v>
      </c>
      <c r="E140" s="74">
        <v>529</v>
      </c>
      <c r="F140" s="74"/>
      <c r="G140" s="74">
        <v>1562.44</v>
      </c>
      <c r="H140" s="74">
        <f>SUM(E140:G140)</f>
        <v>2091.44</v>
      </c>
      <c r="I140" s="74">
        <f>SUM(H140)</f>
        <v>2091.44</v>
      </c>
      <c r="J140" s="74">
        <f>SUM(I140)</f>
        <v>2091.44</v>
      </c>
    </row>
    <row r="141" spans="1:16" x14ac:dyDescent="0.25">
      <c r="A141" s="66">
        <v>3211</v>
      </c>
      <c r="B141" s="68"/>
      <c r="C141" s="69"/>
      <c r="D141" s="65" t="s">
        <v>113</v>
      </c>
      <c r="E141" s="74"/>
      <c r="F141" s="74"/>
      <c r="G141" s="74"/>
      <c r="H141" s="74"/>
      <c r="I141" s="74"/>
      <c r="J141" s="74"/>
    </row>
    <row r="142" spans="1:16" x14ac:dyDescent="0.25">
      <c r="A142" s="66">
        <v>3212</v>
      </c>
      <c r="B142" s="67"/>
      <c r="C142" s="65"/>
      <c r="D142" s="65" t="s">
        <v>114</v>
      </c>
      <c r="E142" s="74">
        <v>2265</v>
      </c>
      <c r="F142" s="74"/>
      <c r="G142" s="74"/>
      <c r="H142" s="74">
        <v>2265</v>
      </c>
      <c r="I142" s="74">
        <v>2265</v>
      </c>
      <c r="J142" s="74">
        <v>2265</v>
      </c>
    </row>
    <row r="143" spans="1:16" x14ac:dyDescent="0.25">
      <c r="A143" s="87">
        <v>3236</v>
      </c>
      <c r="B143" s="87"/>
      <c r="C143" s="87"/>
      <c r="D143" s="87" t="s">
        <v>163</v>
      </c>
      <c r="E143" s="74">
        <v>1600</v>
      </c>
      <c r="F143" s="74"/>
      <c r="G143" s="74"/>
      <c r="H143" s="74">
        <v>1600</v>
      </c>
      <c r="I143" s="74">
        <v>1600</v>
      </c>
      <c r="J143" s="74">
        <v>1600</v>
      </c>
    </row>
    <row r="144" spans="1:16" x14ac:dyDescent="0.25">
      <c r="P144" s="51"/>
    </row>
    <row r="145" spans="1:15" s="57" customFormat="1" x14ac:dyDescent="0.25">
      <c r="A145" s="168" t="s">
        <v>156</v>
      </c>
      <c r="B145" s="169"/>
      <c r="C145" s="169"/>
      <c r="D145" s="89" t="s">
        <v>157</v>
      </c>
      <c r="E145" s="76">
        <f>SUM(E146)</f>
        <v>770</v>
      </c>
      <c r="F145" s="76"/>
      <c r="G145" s="76"/>
      <c r="H145" s="76">
        <f>SUM(H146)</f>
        <v>770</v>
      </c>
      <c r="I145" s="76">
        <f>SUM(I146)</f>
        <v>770</v>
      </c>
      <c r="J145" s="76">
        <f>SUM(J146)</f>
        <v>770</v>
      </c>
      <c r="N145" s="80"/>
      <c r="O145" s="80"/>
    </row>
    <row r="146" spans="1:15" s="57" customFormat="1" x14ac:dyDescent="0.25">
      <c r="A146" s="194" t="s">
        <v>109</v>
      </c>
      <c r="B146" s="195"/>
      <c r="C146" s="196"/>
      <c r="D146" s="89" t="s">
        <v>125</v>
      </c>
      <c r="E146" s="76">
        <f>SUM(E147)</f>
        <v>770</v>
      </c>
      <c r="F146" s="76"/>
      <c r="G146" s="76"/>
      <c r="H146" s="76">
        <f>SUM(H147)</f>
        <v>770</v>
      </c>
      <c r="I146" s="76">
        <f t="shared" ref="I146:J146" si="23">SUM(I147)</f>
        <v>770</v>
      </c>
      <c r="J146" s="76">
        <f t="shared" si="23"/>
        <v>770</v>
      </c>
      <c r="N146" s="80"/>
      <c r="O146" s="80"/>
    </row>
    <row r="147" spans="1:15" x14ac:dyDescent="0.25">
      <c r="A147" s="197">
        <v>32</v>
      </c>
      <c r="B147" s="198"/>
      <c r="C147" s="199"/>
      <c r="D147" s="89" t="s">
        <v>27</v>
      </c>
      <c r="E147" s="76">
        <f>SUM(E148:E150)</f>
        <v>770</v>
      </c>
      <c r="F147" s="76"/>
      <c r="G147" s="76"/>
      <c r="H147" s="76">
        <f>SUM(H148:H150)</f>
        <v>770</v>
      </c>
      <c r="I147" s="76">
        <f t="shared" ref="I147:J147" si="24">SUM(I148:I150)</f>
        <v>770</v>
      </c>
      <c r="J147" s="76">
        <f t="shared" si="24"/>
        <v>770</v>
      </c>
    </row>
    <row r="148" spans="1:15" s="57" customFormat="1" ht="15" customHeight="1" x14ac:dyDescent="0.25">
      <c r="A148" s="201">
        <v>3236</v>
      </c>
      <c r="B148" s="202"/>
      <c r="C148" s="203"/>
      <c r="D148" s="87" t="s">
        <v>96</v>
      </c>
      <c r="E148" s="74">
        <v>80</v>
      </c>
      <c r="F148" s="74"/>
      <c r="G148" s="74"/>
      <c r="H148" s="74">
        <v>80</v>
      </c>
      <c r="I148" s="74">
        <v>80</v>
      </c>
      <c r="J148" s="74">
        <v>80</v>
      </c>
      <c r="N148" s="80"/>
      <c r="O148" s="80"/>
    </row>
    <row r="149" spans="1:15" s="57" customFormat="1" ht="15" customHeight="1" x14ac:dyDescent="0.25">
      <c r="A149" s="201">
        <v>3231</v>
      </c>
      <c r="B149" s="202"/>
      <c r="C149" s="203"/>
      <c r="D149" s="87" t="s">
        <v>204</v>
      </c>
      <c r="E149" s="74">
        <v>450</v>
      </c>
      <c r="F149" s="74"/>
      <c r="G149" s="74"/>
      <c r="H149" s="74">
        <v>450</v>
      </c>
      <c r="I149" s="74">
        <v>450</v>
      </c>
      <c r="J149" s="74">
        <v>450</v>
      </c>
      <c r="M149" s="80"/>
      <c r="N149" s="80"/>
      <c r="O149" s="80"/>
    </row>
    <row r="150" spans="1:15" x14ac:dyDescent="0.25">
      <c r="A150" s="201">
        <v>3237</v>
      </c>
      <c r="B150" s="202"/>
      <c r="C150" s="203"/>
      <c r="D150" s="87" t="s">
        <v>100</v>
      </c>
      <c r="E150" s="74">
        <v>240</v>
      </c>
      <c r="F150" s="74"/>
      <c r="G150" s="74"/>
      <c r="H150" s="74">
        <v>240</v>
      </c>
      <c r="I150" s="74">
        <v>240</v>
      </c>
      <c r="J150" s="74">
        <v>240</v>
      </c>
      <c r="M150" s="51"/>
    </row>
    <row r="151" spans="1:15" x14ac:dyDescent="0.25">
      <c r="A151" s="88"/>
      <c r="B151" s="88"/>
      <c r="C151" s="88"/>
      <c r="M151" s="51"/>
    </row>
    <row r="152" spans="1:15" x14ac:dyDescent="0.25">
      <c r="A152" s="168" t="s">
        <v>103</v>
      </c>
      <c r="B152" s="169"/>
      <c r="C152" s="170"/>
      <c r="D152" s="59" t="s">
        <v>104</v>
      </c>
      <c r="E152" s="76">
        <f t="shared" ref="E152:E153" si="25">SUM(E153)</f>
        <v>129200</v>
      </c>
      <c r="F152" s="76">
        <f>SUM(F154)</f>
        <v>10800</v>
      </c>
      <c r="G152" s="76"/>
      <c r="H152" s="76">
        <f>SUM(H154)</f>
        <v>140000</v>
      </c>
      <c r="I152" s="76">
        <f t="shared" ref="I152:I153" si="26">SUM(I153)</f>
        <v>140000</v>
      </c>
      <c r="J152" s="76">
        <f>SUM(I152)</f>
        <v>140000</v>
      </c>
    </row>
    <row r="153" spans="1:15" x14ac:dyDescent="0.25">
      <c r="A153" s="183" t="s">
        <v>218</v>
      </c>
      <c r="B153" s="184"/>
      <c r="C153" s="185"/>
      <c r="D153" s="60" t="s">
        <v>30</v>
      </c>
      <c r="E153" s="76">
        <f t="shared" si="25"/>
        <v>129200</v>
      </c>
      <c r="F153" s="76">
        <f>SUM(F154)</f>
        <v>10800</v>
      </c>
      <c r="G153" s="76"/>
      <c r="H153" s="76">
        <f>SUM(E153:F153)</f>
        <v>140000</v>
      </c>
      <c r="I153" s="76">
        <f t="shared" si="26"/>
        <v>140000</v>
      </c>
      <c r="J153" s="76">
        <f>SUM(I153)</f>
        <v>140000</v>
      </c>
    </row>
    <row r="154" spans="1:15" x14ac:dyDescent="0.25">
      <c r="A154" s="177">
        <v>3222</v>
      </c>
      <c r="B154" s="178"/>
      <c r="C154" s="179"/>
      <c r="D154" s="20" t="s">
        <v>71</v>
      </c>
      <c r="E154" s="74">
        <v>129200</v>
      </c>
      <c r="F154" s="74">
        <v>10800</v>
      </c>
      <c r="G154" s="74"/>
      <c r="H154" s="74">
        <f>SUM(E154:F154)</f>
        <v>140000</v>
      </c>
      <c r="I154" s="74">
        <f>SUM(E154:F154)</f>
        <v>140000</v>
      </c>
      <c r="J154" s="74">
        <f>SUM(I154)</f>
        <v>140000</v>
      </c>
      <c r="M154" s="51"/>
    </row>
    <row r="155" spans="1:15" x14ac:dyDescent="0.25">
      <c r="A155" s="43"/>
      <c r="B155" s="44"/>
      <c r="C155" s="20"/>
      <c r="D155" s="20"/>
      <c r="E155" s="74"/>
      <c r="F155" s="74"/>
      <c r="G155" s="74"/>
      <c r="H155" s="74"/>
      <c r="I155" s="74"/>
      <c r="J155" s="74"/>
      <c r="M155" s="51"/>
    </row>
    <row r="156" spans="1:15" x14ac:dyDescent="0.25">
      <c r="A156" s="168" t="s">
        <v>105</v>
      </c>
      <c r="B156" s="169"/>
      <c r="C156" s="170"/>
      <c r="D156" s="59" t="s">
        <v>106</v>
      </c>
      <c r="E156" s="76">
        <f t="shared" ref="E156:E157" si="27">SUM(E157)</f>
        <v>14700</v>
      </c>
      <c r="F156" s="76">
        <f>SUM(F157)</f>
        <v>1800</v>
      </c>
      <c r="G156" s="76"/>
      <c r="H156" s="76">
        <f>SUM(H157)</f>
        <v>16500</v>
      </c>
      <c r="I156" s="76">
        <f t="shared" ref="I156:J157" si="28">SUM(I157)</f>
        <v>16500</v>
      </c>
      <c r="J156" s="76">
        <f t="shared" si="28"/>
        <v>16500</v>
      </c>
    </row>
    <row r="157" spans="1:15" ht="23.25" customHeight="1" x14ac:dyDescent="0.25">
      <c r="A157" s="183" t="s">
        <v>219</v>
      </c>
      <c r="B157" s="184"/>
      <c r="C157" s="185"/>
      <c r="D157" s="60" t="s">
        <v>126</v>
      </c>
      <c r="E157" s="76">
        <f t="shared" si="27"/>
        <v>14700</v>
      </c>
      <c r="F157" s="76">
        <v>1800</v>
      </c>
      <c r="G157" s="76"/>
      <c r="H157" s="76">
        <f>SUM(H158)</f>
        <v>16500</v>
      </c>
      <c r="I157" s="76">
        <f t="shared" si="28"/>
        <v>16500</v>
      </c>
      <c r="J157" s="76">
        <f t="shared" si="28"/>
        <v>16500</v>
      </c>
    </row>
    <row r="158" spans="1:15" x14ac:dyDescent="0.25">
      <c r="A158" s="177">
        <v>3222</v>
      </c>
      <c r="B158" s="178"/>
      <c r="C158" s="179"/>
      <c r="D158" s="20" t="s">
        <v>71</v>
      </c>
      <c r="E158" s="74">
        <v>14700</v>
      </c>
      <c r="F158" s="74">
        <v>1800</v>
      </c>
      <c r="G158" s="74"/>
      <c r="H158" s="74">
        <f>SUM(E158:F158)</f>
        <v>16500</v>
      </c>
      <c r="I158" s="74">
        <v>16500</v>
      </c>
      <c r="J158" s="74">
        <v>16500</v>
      </c>
    </row>
    <row r="159" spans="1:15" x14ac:dyDescent="0.25">
      <c r="A159" s="43"/>
      <c r="B159" s="44"/>
      <c r="C159" s="20"/>
      <c r="D159" s="44"/>
      <c r="E159" s="86"/>
      <c r="F159" s="86"/>
      <c r="G159" s="86"/>
      <c r="H159" s="86"/>
      <c r="I159" s="86"/>
      <c r="J159" s="74"/>
    </row>
    <row r="160" spans="1:15" ht="25.5" x14ac:dyDescent="0.25">
      <c r="A160" s="168" t="s">
        <v>158</v>
      </c>
      <c r="B160" s="169"/>
      <c r="C160" s="170"/>
      <c r="D160" s="85" t="s">
        <v>155</v>
      </c>
      <c r="E160" s="91"/>
      <c r="F160" s="91"/>
      <c r="G160" s="91"/>
      <c r="H160" s="91"/>
      <c r="I160" s="91"/>
      <c r="J160" s="91"/>
    </row>
    <row r="161" spans="1:10" x14ac:dyDescent="0.25">
      <c r="A161" s="168" t="s">
        <v>159</v>
      </c>
      <c r="B161" s="169"/>
      <c r="C161" s="170"/>
      <c r="D161" s="21" t="s">
        <v>125</v>
      </c>
      <c r="E161" s="91"/>
      <c r="F161" s="91"/>
      <c r="G161" s="91"/>
      <c r="H161" s="91"/>
      <c r="I161" s="91"/>
      <c r="J161" s="91"/>
    </row>
    <row r="162" spans="1:10" x14ac:dyDescent="0.25">
      <c r="A162" s="43">
        <v>4511</v>
      </c>
      <c r="B162" s="49"/>
      <c r="C162" s="21"/>
      <c r="D162" s="44" t="s">
        <v>138</v>
      </c>
      <c r="E162" s="90"/>
      <c r="F162" s="90"/>
      <c r="G162" s="90"/>
      <c r="H162" s="90"/>
      <c r="I162" s="90"/>
      <c r="J162" s="90"/>
    </row>
    <row r="163" spans="1:10" x14ac:dyDescent="0.25">
      <c r="A163" s="168" t="s">
        <v>165</v>
      </c>
      <c r="B163" s="169"/>
      <c r="C163" s="170"/>
      <c r="D163" s="21" t="s">
        <v>166</v>
      </c>
      <c r="E163" s="91"/>
      <c r="F163" s="91"/>
      <c r="G163" s="91"/>
      <c r="H163" s="91"/>
      <c r="I163" s="91"/>
      <c r="J163" s="91"/>
    </row>
    <row r="164" spans="1:10" x14ac:dyDescent="0.25">
      <c r="A164" s="43">
        <v>4511</v>
      </c>
      <c r="B164" s="49"/>
      <c r="C164" s="21"/>
      <c r="D164" s="44" t="s">
        <v>138</v>
      </c>
      <c r="E164" s="90"/>
      <c r="F164" s="90"/>
      <c r="G164" s="90"/>
      <c r="H164" s="90"/>
      <c r="I164" s="90"/>
      <c r="J164" s="90"/>
    </row>
    <row r="165" spans="1:10" x14ac:dyDescent="0.25">
      <c r="A165" s="168" t="s">
        <v>218</v>
      </c>
      <c r="B165" s="169"/>
      <c r="C165" s="170"/>
      <c r="D165" s="21" t="s">
        <v>137</v>
      </c>
      <c r="E165" s="91"/>
      <c r="F165" s="91"/>
      <c r="G165" s="91"/>
      <c r="H165" s="91"/>
      <c r="I165" s="91"/>
      <c r="J165" s="91"/>
    </row>
    <row r="166" spans="1:10" x14ac:dyDescent="0.25">
      <c r="A166" s="43">
        <v>4511</v>
      </c>
      <c r="B166" s="49"/>
      <c r="C166" s="21"/>
      <c r="D166" s="44" t="s">
        <v>138</v>
      </c>
      <c r="E166" s="90"/>
      <c r="F166" s="90"/>
      <c r="G166" s="90"/>
      <c r="H166" s="90"/>
      <c r="I166" s="90"/>
      <c r="J166" s="90"/>
    </row>
    <row r="167" spans="1:10" x14ac:dyDescent="0.25">
      <c r="A167" s="43"/>
      <c r="B167" s="49"/>
      <c r="C167" s="21"/>
      <c r="D167" s="44"/>
      <c r="E167" s="90"/>
      <c r="F167" s="90"/>
      <c r="G167" s="90"/>
      <c r="H167" s="90"/>
      <c r="I167" s="90"/>
      <c r="J167" s="90"/>
    </row>
    <row r="168" spans="1:10" x14ac:dyDescent="0.25">
      <c r="A168" s="168" t="s">
        <v>159</v>
      </c>
      <c r="B168" s="169"/>
      <c r="C168" s="170"/>
      <c r="D168" s="44"/>
      <c r="E168" s="90"/>
      <c r="F168" s="90"/>
      <c r="G168" s="90"/>
      <c r="H168" s="90"/>
      <c r="I168" s="90"/>
      <c r="J168" s="90"/>
    </row>
    <row r="169" spans="1:10" x14ac:dyDescent="0.25">
      <c r="A169" s="43">
        <v>4227</v>
      </c>
      <c r="B169" s="44"/>
      <c r="C169" s="20"/>
      <c r="D169" s="20" t="s">
        <v>205</v>
      </c>
      <c r="E169" s="74"/>
      <c r="F169" s="74"/>
      <c r="G169" s="74"/>
      <c r="H169" s="74"/>
      <c r="I169" s="74"/>
      <c r="J169" s="74"/>
    </row>
    <row r="170" spans="1:10" x14ac:dyDescent="0.25">
      <c r="A170" s="43"/>
      <c r="B170" s="44"/>
      <c r="C170" s="20"/>
      <c r="D170" s="20"/>
      <c r="E170" s="74"/>
      <c r="F170" s="74"/>
      <c r="G170" s="74"/>
      <c r="H170" s="74"/>
      <c r="I170" s="74"/>
      <c r="J170" s="74"/>
    </row>
    <row r="171" spans="1:10" ht="15.75" x14ac:dyDescent="0.25">
      <c r="A171" s="204" t="s">
        <v>131</v>
      </c>
      <c r="B171" s="205"/>
      <c r="C171" s="206"/>
      <c r="D171" s="77"/>
      <c r="E171" s="79">
        <v>4132915.27</v>
      </c>
      <c r="F171" s="79">
        <v>244388.51</v>
      </c>
      <c r="G171" s="79">
        <v>-84.08</v>
      </c>
      <c r="H171" s="79">
        <v>4377219.79</v>
      </c>
      <c r="I171" s="79">
        <f>SUM(H171)</f>
        <v>4377219.79</v>
      </c>
      <c r="J171" s="79">
        <f>SUM(I171)</f>
        <v>4377219.79</v>
      </c>
    </row>
    <row r="172" spans="1:10" ht="15.75" x14ac:dyDescent="0.25">
      <c r="A172" s="209"/>
      <c r="B172" s="209"/>
      <c r="C172" s="209"/>
      <c r="D172" s="210"/>
      <c r="E172" s="211"/>
      <c r="F172" s="211"/>
      <c r="G172" s="211"/>
      <c r="H172" s="211"/>
      <c r="I172" s="211"/>
      <c r="J172" s="211"/>
    </row>
    <row r="180" spans="1:10" x14ac:dyDescent="0.25">
      <c r="A180" s="57" t="s">
        <v>211</v>
      </c>
      <c r="B180" s="57" t="s">
        <v>212</v>
      </c>
      <c r="C180" s="57"/>
      <c r="D180" s="57"/>
      <c r="E180" s="80" t="s">
        <v>215</v>
      </c>
      <c r="F180" s="80" t="s">
        <v>226</v>
      </c>
      <c r="G180" s="80" t="s">
        <v>242</v>
      </c>
      <c r="H180" s="80" t="s">
        <v>231</v>
      </c>
      <c r="I180" s="80" t="s">
        <v>216</v>
      </c>
      <c r="J180" s="80" t="s">
        <v>217</v>
      </c>
    </row>
    <row r="181" spans="1:10" x14ac:dyDescent="0.25">
      <c r="A181" s="57"/>
      <c r="B181" s="57"/>
      <c r="C181" s="57"/>
      <c r="D181" s="57"/>
    </row>
    <row r="182" spans="1:10" x14ac:dyDescent="0.25">
      <c r="A182" s="57">
        <v>11</v>
      </c>
      <c r="B182" s="57" t="s">
        <v>125</v>
      </c>
      <c r="C182" s="57"/>
      <c r="D182" s="57"/>
      <c r="E182" s="80">
        <v>25491.06</v>
      </c>
      <c r="F182" s="80">
        <v>28903.72</v>
      </c>
      <c r="H182" s="80">
        <f>SUM(E182:G182)</f>
        <v>54394.78</v>
      </c>
      <c r="I182" s="80">
        <f>SUM(H182)</f>
        <v>54394.78</v>
      </c>
      <c r="J182" s="80">
        <f>SUM(I182)</f>
        <v>54394.78</v>
      </c>
    </row>
    <row r="183" spans="1:10" x14ac:dyDescent="0.25">
      <c r="A183" s="57">
        <v>112</v>
      </c>
      <c r="B183" s="57" t="s">
        <v>223</v>
      </c>
      <c r="C183" s="57"/>
      <c r="D183" s="57"/>
      <c r="E183" s="80">
        <v>218844.95</v>
      </c>
      <c r="F183" s="80">
        <v>0</v>
      </c>
      <c r="H183" s="80">
        <f t="shared" ref="H183:H189" si="29">SUM(E183:F183)</f>
        <v>218844.95</v>
      </c>
      <c r="I183" s="80">
        <v>218844.95</v>
      </c>
      <c r="J183" s="80">
        <v>218844.95</v>
      </c>
    </row>
    <row r="184" spans="1:10" x14ac:dyDescent="0.25">
      <c r="A184" s="57">
        <v>1129</v>
      </c>
      <c r="B184" s="200" t="s">
        <v>241</v>
      </c>
      <c r="C184" s="200"/>
      <c r="D184" s="200"/>
      <c r="E184" s="80"/>
      <c r="F184" s="80">
        <v>391.5</v>
      </c>
      <c r="H184" s="80">
        <f>SUM(F184)</f>
        <v>391.5</v>
      </c>
      <c r="I184" s="80">
        <f>SUM(H184)</f>
        <v>391.5</v>
      </c>
      <c r="J184" s="80">
        <f>SUM(I184)</f>
        <v>391.5</v>
      </c>
    </row>
    <row r="185" spans="1:10" x14ac:dyDescent="0.25">
      <c r="A185" s="57">
        <v>31</v>
      </c>
      <c r="B185" s="57" t="s">
        <v>128</v>
      </c>
      <c r="C185" s="57"/>
      <c r="D185" s="57"/>
      <c r="E185" s="80">
        <v>1632.15</v>
      </c>
      <c r="F185" s="80">
        <v>4167.8500000000004</v>
      </c>
      <c r="H185" s="80">
        <f t="shared" si="29"/>
        <v>5800</v>
      </c>
      <c r="I185" s="80">
        <v>5800</v>
      </c>
      <c r="J185" s="80">
        <v>5800</v>
      </c>
    </row>
    <row r="186" spans="1:10" x14ac:dyDescent="0.25">
      <c r="A186" s="57">
        <v>432</v>
      </c>
      <c r="B186" s="57" t="s">
        <v>213</v>
      </c>
      <c r="C186" s="57"/>
      <c r="D186" s="57"/>
      <c r="E186" s="80">
        <v>14700</v>
      </c>
      <c r="F186" s="80">
        <v>1800</v>
      </c>
      <c r="H186" s="80">
        <f t="shared" si="29"/>
        <v>16500</v>
      </c>
      <c r="I186" s="80">
        <v>16500</v>
      </c>
      <c r="J186" s="80">
        <v>16500</v>
      </c>
    </row>
    <row r="187" spans="1:10" x14ac:dyDescent="0.25">
      <c r="A187" s="57">
        <v>5011</v>
      </c>
      <c r="B187" s="57" t="s">
        <v>235</v>
      </c>
      <c r="C187" s="57"/>
      <c r="D187" s="57"/>
      <c r="E187" s="80">
        <v>3414113.58</v>
      </c>
      <c r="F187" s="80">
        <v>206030.44</v>
      </c>
      <c r="H187" s="80">
        <f t="shared" si="29"/>
        <v>3620144.02</v>
      </c>
      <c r="I187" s="80">
        <v>3620144.02</v>
      </c>
      <c r="J187" s="80">
        <f>SUM(I187)</f>
        <v>3620144.02</v>
      </c>
    </row>
    <row r="188" spans="1:10" x14ac:dyDescent="0.25">
      <c r="A188" s="57">
        <v>521</v>
      </c>
      <c r="B188" s="57" t="s">
        <v>236</v>
      </c>
      <c r="C188" s="57"/>
      <c r="D188" s="57"/>
      <c r="E188" s="80">
        <v>58490</v>
      </c>
      <c r="F188" s="80">
        <v>3095</v>
      </c>
      <c r="H188" s="80">
        <f t="shared" si="29"/>
        <v>61585</v>
      </c>
      <c r="I188" s="80">
        <f>SUM(H188)</f>
        <v>61585</v>
      </c>
      <c r="J188" s="80">
        <f>SUM(H188)</f>
        <v>61585</v>
      </c>
    </row>
    <row r="189" spans="1:10" x14ac:dyDescent="0.25">
      <c r="A189" s="57">
        <v>561</v>
      </c>
      <c r="B189" s="200" t="s">
        <v>234</v>
      </c>
      <c r="C189" s="200"/>
      <c r="D189" s="200"/>
      <c r="E189" s="80">
        <v>186596</v>
      </c>
      <c r="F189" s="80">
        <v>0</v>
      </c>
      <c r="H189" s="80">
        <f t="shared" si="29"/>
        <v>186596</v>
      </c>
      <c r="I189" s="80">
        <v>186596</v>
      </c>
      <c r="J189" s="80">
        <v>186596</v>
      </c>
    </row>
    <row r="190" spans="1:10" x14ac:dyDescent="0.25">
      <c r="A190" s="57">
        <v>50112</v>
      </c>
      <c r="B190" s="57" t="s">
        <v>224</v>
      </c>
      <c r="C190" s="57"/>
      <c r="D190" s="57"/>
      <c r="E190" s="80">
        <v>213047.53</v>
      </c>
      <c r="F190" s="80">
        <v>0</v>
      </c>
      <c r="G190" s="51">
        <v>-84.08</v>
      </c>
      <c r="H190" s="80">
        <f>SUM(E190:G190)</f>
        <v>212963.45</v>
      </c>
      <c r="I190" s="80">
        <f>SUM(H190)</f>
        <v>212963.45</v>
      </c>
      <c r="J190" s="80">
        <f>SUM(I190)</f>
        <v>212963.45</v>
      </c>
    </row>
    <row r="191" spans="1:10" x14ac:dyDescent="0.25">
      <c r="A191" s="57" t="s">
        <v>214</v>
      </c>
      <c r="B191" s="57"/>
      <c r="C191" s="57"/>
      <c r="D191" s="57"/>
      <c r="E191" s="80">
        <f>SUM(E182:E190)</f>
        <v>4132915.27</v>
      </c>
      <c r="F191" s="80">
        <f>SUM(F182:F190)</f>
        <v>244388.51</v>
      </c>
      <c r="G191" s="80">
        <f>SUM(G190)</f>
        <v>-84.08</v>
      </c>
      <c r="H191" s="80">
        <f>SUM(H182:H190)</f>
        <v>4377219.7</v>
      </c>
      <c r="I191" s="80">
        <f>SUM(I182:I190)</f>
        <v>4377219.7</v>
      </c>
      <c r="J191" s="80">
        <f>SUM(J182:J190)</f>
        <v>4377219.7</v>
      </c>
    </row>
    <row r="194" spans="1:10" ht="15.75" x14ac:dyDescent="0.25">
      <c r="A194" s="160" t="s">
        <v>275</v>
      </c>
      <c r="B194" s="160"/>
      <c r="C194" s="160"/>
      <c r="D194" s="160"/>
    </row>
    <row r="195" spans="1:10" ht="15.75" x14ac:dyDescent="0.25">
      <c r="A195" s="160" t="s">
        <v>276</v>
      </c>
      <c r="B195" s="160"/>
      <c r="C195" s="160"/>
      <c r="D195" s="160"/>
      <c r="I195" s="161" t="s">
        <v>133</v>
      </c>
      <c r="J195" s="161"/>
    </row>
    <row r="196" spans="1:10" ht="15.75" x14ac:dyDescent="0.25">
      <c r="A196" s="160"/>
      <c r="B196" s="160"/>
      <c r="C196" s="160"/>
      <c r="D196" s="160"/>
    </row>
    <row r="197" spans="1:10" ht="15.75" x14ac:dyDescent="0.25">
      <c r="A197" s="160" t="s">
        <v>274</v>
      </c>
      <c r="B197" s="163"/>
      <c r="C197" s="163"/>
      <c r="D197" s="163"/>
      <c r="I197" s="161" t="s">
        <v>268</v>
      </c>
      <c r="J197" s="161"/>
    </row>
  </sheetData>
  <mergeCells count="68">
    <mergeCell ref="A197:D197"/>
    <mergeCell ref="I195:J195"/>
    <mergeCell ref="I197:J197"/>
    <mergeCell ref="A171:C171"/>
    <mergeCell ref="B189:D189"/>
    <mergeCell ref="A194:D194"/>
    <mergeCell ref="A195:D195"/>
    <mergeCell ref="A149:C149"/>
    <mergeCell ref="A163:C163"/>
    <mergeCell ref="A160:C160"/>
    <mergeCell ref="A150:C150"/>
    <mergeCell ref="A146:C146"/>
    <mergeCell ref="A158:C158"/>
    <mergeCell ref="A156:C156"/>
    <mergeCell ref="A157:C157"/>
    <mergeCell ref="A118:C118"/>
    <mergeCell ref="A196:D196"/>
    <mergeCell ref="A129:C129"/>
    <mergeCell ref="A130:C130"/>
    <mergeCell ref="A137:C137"/>
    <mergeCell ref="A161:C161"/>
    <mergeCell ref="A145:C145"/>
    <mergeCell ref="A147:C147"/>
    <mergeCell ref="B184:D184"/>
    <mergeCell ref="A152:C152"/>
    <mergeCell ref="A153:C153"/>
    <mergeCell ref="A154:C154"/>
    <mergeCell ref="A122:C122"/>
    <mergeCell ref="A165:C165"/>
    <mergeCell ref="A168:C168"/>
    <mergeCell ref="A148:C148"/>
    <mergeCell ref="A1:J1"/>
    <mergeCell ref="A3:J3"/>
    <mergeCell ref="A5:C5"/>
    <mergeCell ref="A8:C8"/>
    <mergeCell ref="A9:C9"/>
    <mergeCell ref="A6:C6"/>
    <mergeCell ref="A7:C7"/>
    <mergeCell ref="A54:C54"/>
    <mergeCell ref="A66:C66"/>
    <mergeCell ref="A67:C67"/>
    <mergeCell ref="A68:C68"/>
    <mergeCell ref="A60:C60"/>
    <mergeCell ref="A62:C62"/>
    <mergeCell ref="A63:C63"/>
    <mergeCell ref="A61:C61"/>
    <mergeCell ref="A56:C56"/>
    <mergeCell ref="A55:C55"/>
    <mergeCell ref="A64:C64"/>
    <mergeCell ref="A65:C65"/>
    <mergeCell ref="A40:C40"/>
    <mergeCell ref="A10:C10"/>
    <mergeCell ref="A53:C53"/>
    <mergeCell ref="B50:C50"/>
    <mergeCell ref="B47:C47"/>
    <mergeCell ref="A79:C79"/>
    <mergeCell ref="A69:C69"/>
    <mergeCell ref="A78:C78"/>
    <mergeCell ref="A110:C110"/>
    <mergeCell ref="A117:C117"/>
    <mergeCell ref="A88:C88"/>
    <mergeCell ref="A105:C105"/>
    <mergeCell ref="A97:C97"/>
    <mergeCell ref="A91:C91"/>
    <mergeCell ref="A92:C92"/>
    <mergeCell ref="A109:C109"/>
    <mergeCell ref="A111:C111"/>
    <mergeCell ref="A115:C115"/>
  </mergeCells>
  <pageMargins left="0.70866141732283472" right="0.70866141732283472" top="0.74803149606299213" bottom="0.74803149606299213" header="0.31496062992125984" footer="0.31496062992125984"/>
  <pageSetup paperSize="9" scale="85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8</vt:i4>
      </vt:variant>
    </vt:vector>
  </HeadingPairs>
  <TitlesOfParts>
    <vt:vector size="8" baseType="lpstr">
      <vt:lpstr>SAŽETAK</vt:lpstr>
      <vt:lpstr> Račun prihoda i rashoda</vt:lpstr>
      <vt:lpstr>Prihodi i rashodi po izvorima</vt:lpstr>
      <vt:lpstr>Rashodi prema funkcijskoj kl</vt:lpstr>
      <vt:lpstr>Račun financiranja</vt:lpstr>
      <vt:lpstr>Račun financiranja po izvorima</vt:lpstr>
      <vt:lpstr>POSEBNI DIO</vt:lpstr>
      <vt:lpstr>List2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 Lacković</dc:creator>
  <cp:lastModifiedBy>OSZiF Otocac</cp:lastModifiedBy>
  <cp:lastPrinted>2026-08-11T08:28:26Z</cp:lastPrinted>
  <dcterms:created xsi:type="dcterms:W3CDTF">2022-08-12T12:51:27Z</dcterms:created>
  <dcterms:modified xsi:type="dcterms:W3CDTF">2026-08-11T08:29:01Z</dcterms:modified>
</cp:coreProperties>
</file>