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SZiF Otocac\Desktop\"/>
    </mc:Choice>
  </mc:AlternateContent>
  <bookViews>
    <workbookView minimized="1"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E335" i="9" s="1"/>
  <c r="B335" i="9" s="1"/>
  <c r="G335" i="9"/>
  <c r="F335" i="9"/>
  <c r="F334" i="9"/>
  <c r="H333" i="9"/>
  <c r="G333" i="9"/>
  <c r="E333" i="9" s="1"/>
  <c r="F333" i="9"/>
  <c r="H332" i="9"/>
  <c r="G332" i="9"/>
  <c r="E332" i="9" s="1"/>
  <c r="F332" i="9"/>
  <c r="B332" i="9"/>
  <c r="H331" i="9"/>
  <c r="G331" i="9"/>
  <c r="F331" i="9"/>
  <c r="E331" i="9"/>
  <c r="B331" i="9" s="1"/>
  <c r="H330" i="9"/>
  <c r="G330" i="9"/>
  <c r="F330" i="9"/>
  <c r="E330" i="9"/>
  <c r="H329" i="9"/>
  <c r="G329" i="9"/>
  <c r="E329" i="9" s="1"/>
  <c r="F329" i="9"/>
  <c r="H328" i="9"/>
  <c r="G328" i="9"/>
  <c r="E328" i="9" s="1"/>
  <c r="F328" i="9"/>
  <c r="B328" i="9"/>
  <c r="H327" i="9"/>
  <c r="G327" i="9"/>
  <c r="F327" i="9"/>
  <c r="H326" i="9"/>
  <c r="G326" i="9"/>
  <c r="F326" i="9"/>
  <c r="H325" i="9"/>
  <c r="G325" i="9"/>
  <c r="E325" i="9" s="1"/>
  <c r="F325" i="9"/>
  <c r="H324" i="9"/>
  <c r="G324" i="9"/>
  <c r="E324" i="9" s="1"/>
  <c r="B324" i="9" s="1"/>
  <c r="F324" i="9"/>
  <c r="H323" i="9"/>
  <c r="G323" i="9"/>
  <c r="F323" i="9"/>
  <c r="E323" i="9"/>
  <c r="B323" i="9" s="1"/>
  <c r="H322" i="9"/>
  <c r="G322" i="9"/>
  <c r="E322" i="9" s="1"/>
  <c r="F322" i="9"/>
  <c r="H321" i="9"/>
  <c r="G321" i="9"/>
  <c r="E321" i="9" s="1"/>
  <c r="F321" i="9"/>
  <c r="H320" i="9"/>
  <c r="G320" i="9"/>
  <c r="F320" i="9"/>
  <c r="H319" i="9"/>
  <c r="G319" i="9"/>
  <c r="F319" i="9"/>
  <c r="E319" i="9"/>
  <c r="B319" i="9" s="1"/>
  <c r="H318" i="9"/>
  <c r="G318" i="9"/>
  <c r="F318" i="9"/>
  <c r="E318" i="9"/>
  <c r="H317" i="9"/>
  <c r="G317" i="9"/>
  <c r="E317" i="9" s="1"/>
  <c r="F317" i="9"/>
  <c r="F316" i="9"/>
  <c r="F315" i="9"/>
  <c r="F314" i="9"/>
  <c r="H313" i="9"/>
  <c r="G313" i="9"/>
  <c r="E313" i="9" s="1"/>
  <c r="F313" i="9"/>
  <c r="H312" i="9"/>
  <c r="G312" i="9"/>
  <c r="F312" i="9"/>
  <c r="H311" i="9"/>
  <c r="G311" i="9"/>
  <c r="E311" i="9" s="1"/>
  <c r="B311" i="9" s="1"/>
  <c r="F311" i="9"/>
  <c r="F310" i="9"/>
  <c r="G309" i="9"/>
  <c r="F309" i="9"/>
  <c r="F308" i="9"/>
  <c r="F298" i="9" s="1"/>
  <c r="H307" i="9"/>
  <c r="G307" i="9"/>
  <c r="F307" i="9"/>
  <c r="F306" i="9"/>
  <c r="H305" i="9"/>
  <c r="E305" i="9" s="1"/>
  <c r="G305" i="9"/>
  <c r="F305" i="9"/>
  <c r="B305" i="9"/>
  <c r="H304" i="9"/>
  <c r="E304" i="9" s="1"/>
  <c r="B304" i="9" s="1"/>
  <c r="G304" i="9"/>
  <c r="F304" i="9"/>
  <c r="H303" i="9"/>
  <c r="G303" i="9"/>
  <c r="F303" i="9"/>
  <c r="G302" i="9"/>
  <c r="E302" i="9" s="1"/>
  <c r="B302" i="9" s="1"/>
  <c r="F302" i="9"/>
  <c r="F301" i="9"/>
  <c r="G300" i="9"/>
  <c r="E300" i="9" s="1"/>
  <c r="B300" i="9" s="1"/>
  <c r="F300" i="9"/>
  <c r="F299" i="9"/>
  <c r="F297" i="9"/>
  <c r="L296" i="9"/>
  <c r="F296" i="9" s="1"/>
  <c r="H296" i="9"/>
  <c r="F295" i="9"/>
  <c r="I294" i="9"/>
  <c r="E294" i="9" s="1"/>
  <c r="B294" i="9" s="1"/>
  <c r="H294" i="9"/>
  <c r="F294" i="9"/>
  <c r="E293" i="9"/>
  <c r="M292" i="9"/>
  <c r="L292" i="9"/>
  <c r="F292" i="9"/>
  <c r="B292" i="9" s="1"/>
  <c r="E292" i="9"/>
  <c r="M291" i="9"/>
  <c r="L291" i="9"/>
  <c r="F291" i="9" s="1"/>
  <c r="E291" i="9"/>
  <c r="B291" i="9"/>
  <c r="M290" i="9"/>
  <c r="F290" i="9" s="1"/>
  <c r="L290" i="9"/>
  <c r="E290" i="9"/>
  <c r="B290" i="9"/>
  <c r="M289" i="9"/>
  <c r="L289" i="9"/>
  <c r="F289" i="9"/>
  <c r="E289" i="9"/>
  <c r="B289" i="9" s="1"/>
  <c r="M288" i="9"/>
  <c r="L288" i="9"/>
  <c r="F288" i="9"/>
  <c r="B288" i="9" s="1"/>
  <c r="E288" i="9"/>
  <c r="M287" i="9"/>
  <c r="L287" i="9"/>
  <c r="F287" i="9" s="1"/>
  <c r="E287" i="9"/>
  <c r="B287" i="9"/>
  <c r="M286" i="9"/>
  <c r="F286" i="9" s="1"/>
  <c r="B286" i="9" s="1"/>
  <c r="L286" i="9"/>
  <c r="E286" i="9"/>
  <c r="M285" i="9"/>
  <c r="L285" i="9"/>
  <c r="F285" i="9"/>
  <c r="E285" i="9"/>
  <c r="B285" i="9" s="1"/>
  <c r="M284" i="9"/>
  <c r="L284" i="9"/>
  <c r="F284" i="9"/>
  <c r="B284" i="9" s="1"/>
  <c r="E284" i="9"/>
  <c r="M283" i="9"/>
  <c r="L283" i="9"/>
  <c r="F283" i="9" s="1"/>
  <c r="E283" i="9"/>
  <c r="B283" i="9"/>
  <c r="M282" i="9"/>
  <c r="F282" i="9" s="1"/>
  <c r="L282" i="9"/>
  <c r="E282" i="9"/>
  <c r="B282" i="9"/>
  <c r="M281" i="9"/>
  <c r="L281" i="9"/>
  <c r="F281" i="9"/>
  <c r="E281" i="9"/>
  <c r="B281" i="9" s="1"/>
  <c r="M280" i="9"/>
  <c r="L280" i="9"/>
  <c r="F280" i="9"/>
  <c r="B280" i="9" s="1"/>
  <c r="E280" i="9"/>
  <c r="M279" i="9"/>
  <c r="L279" i="9"/>
  <c r="F279" i="9" s="1"/>
  <c r="E279" i="9"/>
  <c r="B279" i="9"/>
  <c r="M278" i="9"/>
  <c r="F278" i="9" s="1"/>
  <c r="L278" i="9"/>
  <c r="E278" i="9"/>
  <c r="B278" i="9"/>
  <c r="M277" i="9"/>
  <c r="L277" i="9"/>
  <c r="F277" i="9"/>
  <c r="E277" i="9"/>
  <c r="B277" i="9" s="1"/>
  <c r="M276" i="9"/>
  <c r="L276" i="9"/>
  <c r="F276" i="9"/>
  <c r="B276" i="9" s="1"/>
  <c r="E276" i="9"/>
  <c r="M275" i="9"/>
  <c r="L275" i="9"/>
  <c r="F275" i="9" s="1"/>
  <c r="E275" i="9"/>
  <c r="B275" i="9"/>
  <c r="M274" i="9"/>
  <c r="F274" i="9" s="1"/>
  <c r="L274" i="9"/>
  <c r="E274" i="9"/>
  <c r="B274" i="9"/>
  <c r="M273" i="9"/>
  <c r="L273" i="9"/>
  <c r="F273" i="9"/>
  <c r="E273" i="9"/>
  <c r="B273" i="9" s="1"/>
  <c r="M272" i="9"/>
  <c r="L272" i="9"/>
  <c r="F272" i="9"/>
  <c r="B272" i="9" s="1"/>
  <c r="E272" i="9"/>
  <c r="M271" i="9"/>
  <c r="L271" i="9"/>
  <c r="F271" i="9" s="1"/>
  <c r="E271" i="9"/>
  <c r="B271" i="9"/>
  <c r="M270" i="9"/>
  <c r="F270" i="9" s="1"/>
  <c r="L270" i="9"/>
  <c r="E270" i="9"/>
  <c r="B270" i="9"/>
  <c r="M269" i="9"/>
  <c r="L269" i="9"/>
  <c r="F269" i="9"/>
  <c r="E269" i="9"/>
  <c r="B269" i="9" s="1"/>
  <c r="M268" i="9"/>
  <c r="L268" i="9"/>
  <c r="F268" i="9"/>
  <c r="B268" i="9" s="1"/>
  <c r="E268" i="9"/>
  <c r="M267" i="9"/>
  <c r="L267" i="9"/>
  <c r="E267" i="9"/>
  <c r="M266" i="9"/>
  <c r="F266" i="9" s="1"/>
  <c r="L266" i="9"/>
  <c r="E266" i="9"/>
  <c r="B266" i="9"/>
  <c r="M265" i="9"/>
  <c r="L265" i="9"/>
  <c r="F265" i="9"/>
  <c r="E265" i="9"/>
  <c r="B265" i="9" s="1"/>
  <c r="M264" i="9"/>
  <c r="L264" i="9"/>
  <c r="F264" i="9"/>
  <c r="B264" i="9" s="1"/>
  <c r="E264" i="9"/>
  <c r="M263" i="9"/>
  <c r="L263" i="9"/>
  <c r="F263" i="9" s="1"/>
  <c r="E263" i="9"/>
  <c r="B263" i="9"/>
  <c r="M262" i="9"/>
  <c r="F262" i="9" s="1"/>
  <c r="L262" i="9"/>
  <c r="E262" i="9"/>
  <c r="B262" i="9"/>
  <c r="M261" i="9"/>
  <c r="L261" i="9"/>
  <c r="F261" i="9"/>
  <c r="E261" i="9"/>
  <c r="B261" i="9" s="1"/>
  <c r="M260" i="9"/>
  <c r="L260" i="9"/>
  <c r="F260" i="9"/>
  <c r="B260" i="9" s="1"/>
  <c r="E260" i="9"/>
  <c r="M259" i="9"/>
  <c r="L259" i="9"/>
  <c r="F259" i="9" s="1"/>
  <c r="E259" i="9"/>
  <c r="B259" i="9"/>
  <c r="M258" i="9"/>
  <c r="F258" i="9" s="1"/>
  <c r="L258" i="9"/>
  <c r="E258" i="9"/>
  <c r="B258" i="9"/>
  <c r="M257" i="9"/>
  <c r="L257" i="9"/>
  <c r="F257" i="9"/>
  <c r="E257" i="9"/>
  <c r="B257" i="9" s="1"/>
  <c r="M256" i="9"/>
  <c r="L256" i="9"/>
  <c r="F256" i="9"/>
  <c r="B256" i="9" s="1"/>
  <c r="E256" i="9"/>
  <c r="M255" i="9"/>
  <c r="L255" i="9"/>
  <c r="F255" i="9" s="1"/>
  <c r="E255" i="9"/>
  <c r="B255" i="9"/>
  <c r="M254" i="9"/>
  <c r="F254" i="9" s="1"/>
  <c r="L254" i="9"/>
  <c r="E254" i="9"/>
  <c r="B254" i="9"/>
  <c r="M253" i="9"/>
  <c r="L253" i="9"/>
  <c r="F253" i="9"/>
  <c r="E253" i="9"/>
  <c r="B253" i="9" s="1"/>
  <c r="M252" i="9"/>
  <c r="L252" i="9"/>
  <c r="F252" i="9"/>
  <c r="B252" i="9" s="1"/>
  <c r="E252" i="9"/>
  <c r="M251" i="9"/>
  <c r="L251" i="9"/>
  <c r="F251" i="9" s="1"/>
  <c r="E251" i="9"/>
  <c r="B251" i="9"/>
  <c r="M250" i="9"/>
  <c r="F250" i="9" s="1"/>
  <c r="L250" i="9"/>
  <c r="E250" i="9"/>
  <c r="B250" i="9"/>
  <c r="M249" i="9"/>
  <c r="L249" i="9"/>
  <c r="F249" i="9"/>
  <c r="E249" i="9"/>
  <c r="B249" i="9" s="1"/>
  <c r="M248" i="9"/>
  <c r="L248" i="9"/>
  <c r="F248" i="9"/>
  <c r="B248" i="9" s="1"/>
  <c r="E248" i="9"/>
  <c r="M247" i="9"/>
  <c r="L247" i="9"/>
  <c r="E247" i="9"/>
  <c r="M246" i="9"/>
  <c r="F246" i="9" s="1"/>
  <c r="L246" i="9"/>
  <c r="E246" i="9"/>
  <c r="B246" i="9"/>
  <c r="M245" i="9"/>
  <c r="L245" i="9"/>
  <c r="F245" i="9"/>
  <c r="E245" i="9"/>
  <c r="B245" i="9" s="1"/>
  <c r="M244" i="9"/>
  <c r="L244" i="9"/>
  <c r="F244" i="9"/>
  <c r="B244" i="9" s="1"/>
  <c r="E244" i="9"/>
  <c r="M243" i="9"/>
  <c r="L243" i="9"/>
  <c r="E243" i="9"/>
  <c r="M242" i="9"/>
  <c r="F242" i="9" s="1"/>
  <c r="B242" i="9" s="1"/>
  <c r="L242" i="9"/>
  <c r="E242" i="9"/>
  <c r="M241" i="9"/>
  <c r="L241" i="9"/>
  <c r="F241" i="9"/>
  <c r="E241" i="9"/>
  <c r="B241" i="9" s="1"/>
  <c r="M240" i="9"/>
  <c r="L240" i="9"/>
  <c r="F240" i="9"/>
  <c r="B240" i="9" s="1"/>
  <c r="E240" i="9"/>
  <c r="M239" i="9"/>
  <c r="L239" i="9"/>
  <c r="E239" i="9"/>
  <c r="M238" i="9"/>
  <c r="F238" i="9" s="1"/>
  <c r="B238" i="9" s="1"/>
  <c r="L238" i="9"/>
  <c r="E238" i="9"/>
  <c r="M237" i="9"/>
  <c r="L237" i="9"/>
  <c r="F237" i="9"/>
  <c r="E237" i="9"/>
  <c r="M236" i="9"/>
  <c r="L236" i="9"/>
  <c r="E236" i="9"/>
  <c r="M235" i="9"/>
  <c r="L235" i="9"/>
  <c r="F235" i="9" s="1"/>
  <c r="E235" i="9"/>
  <c r="B235" i="9"/>
  <c r="M234" i="9"/>
  <c r="F234" i="9" s="1"/>
  <c r="L234" i="9"/>
  <c r="E234" i="9"/>
  <c r="B234" i="9"/>
  <c r="M233" i="9"/>
  <c r="L233" i="9"/>
  <c r="F233" i="9"/>
  <c r="E233" i="9"/>
  <c r="B233" i="9" s="1"/>
  <c r="M232" i="9"/>
  <c r="L232" i="9"/>
  <c r="F232" i="9"/>
  <c r="B232" i="9" s="1"/>
  <c r="E232" i="9"/>
  <c r="M231" i="9"/>
  <c r="L231" i="9"/>
  <c r="F231" i="9" s="1"/>
  <c r="E231" i="9"/>
  <c r="B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E173" i="9" s="1"/>
  <c r="B173" i="9" s="1"/>
  <c r="F173" i="9"/>
  <c r="H172" i="9"/>
  <c r="E172" i="9" s="1"/>
  <c r="G172" i="9"/>
  <c r="F172" i="9"/>
  <c r="B172" i="9"/>
  <c r="H171" i="9"/>
  <c r="G171" i="9"/>
  <c r="F171" i="9"/>
  <c r="E171" i="9"/>
  <c r="B171" i="9" s="1"/>
  <c r="H170" i="9"/>
  <c r="G170" i="9"/>
  <c r="F170" i="9"/>
  <c r="H169" i="9"/>
  <c r="G169" i="9"/>
  <c r="F169" i="9"/>
  <c r="E169" i="9"/>
  <c r="B169" i="9" s="1"/>
  <c r="H168" i="9"/>
  <c r="G168" i="9"/>
  <c r="F168" i="9"/>
  <c r="E168" i="9"/>
  <c r="H167" i="9"/>
  <c r="G167" i="9"/>
  <c r="E167" i="9" s="1"/>
  <c r="F167" i="9"/>
  <c r="H166" i="9"/>
  <c r="G166" i="9"/>
  <c r="E166" i="9" s="1"/>
  <c r="F166" i="9"/>
  <c r="H165" i="9"/>
  <c r="G165" i="9"/>
  <c r="E165" i="9" s="1"/>
  <c r="B165" i="9" s="1"/>
  <c r="F165" i="9"/>
  <c r="H164" i="9"/>
  <c r="E164" i="9" s="1"/>
  <c r="B164" i="9" s="1"/>
  <c r="G164" i="9"/>
  <c r="F164" i="9"/>
  <c r="H163" i="9"/>
  <c r="G163" i="9"/>
  <c r="F163" i="9"/>
  <c r="E163" i="9"/>
  <c r="B163" i="9" s="1"/>
  <c r="H162" i="9"/>
  <c r="G162" i="9"/>
  <c r="F162" i="9"/>
  <c r="H161" i="9"/>
  <c r="E161" i="9" s="1"/>
  <c r="B161" i="9" s="1"/>
  <c r="G161" i="9"/>
  <c r="F161" i="9"/>
  <c r="H160" i="9"/>
  <c r="G160" i="9"/>
  <c r="F160" i="9"/>
  <c r="E160" i="9"/>
  <c r="B160" i="9" s="1"/>
  <c r="H159" i="9"/>
  <c r="G159" i="9"/>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F153" i="9"/>
  <c r="H152" i="9"/>
  <c r="G152" i="9"/>
  <c r="F152" i="9"/>
  <c r="E152" i="9"/>
  <c r="B152" i="9" s="1"/>
  <c r="H151" i="9"/>
  <c r="G151" i="9"/>
  <c r="F151" i="9"/>
  <c r="E151" i="9"/>
  <c r="H150" i="9"/>
  <c r="G150" i="9"/>
  <c r="E150" i="9" s="1"/>
  <c r="F150" i="9"/>
  <c r="B150" i="9" s="1"/>
  <c r="H149" i="9"/>
  <c r="G149" i="9"/>
  <c r="F149" i="9"/>
  <c r="E149" i="9"/>
  <c r="B149" i="9" s="1"/>
  <c r="H148" i="9"/>
  <c r="E148" i="9" s="1"/>
  <c r="G148" i="9"/>
  <c r="F148" i="9"/>
  <c r="H147" i="9"/>
  <c r="G147" i="9"/>
  <c r="E147" i="9" s="1"/>
  <c r="B147" i="9" s="1"/>
  <c r="F147" i="9"/>
  <c r="H146" i="9"/>
  <c r="G146" i="9"/>
  <c r="F146" i="9"/>
  <c r="H145" i="9"/>
  <c r="G145" i="9"/>
  <c r="E145" i="9" s="1"/>
  <c r="B145" i="9" s="1"/>
  <c r="F145" i="9"/>
  <c r="H144" i="9"/>
  <c r="E144" i="9" s="1"/>
  <c r="B144" i="9" s="1"/>
  <c r="G144" i="9"/>
  <c r="F144" i="9"/>
  <c r="H143" i="9"/>
  <c r="G143" i="9"/>
  <c r="F143" i="9"/>
  <c r="E143" i="9"/>
  <c r="B143" i="9" s="1"/>
  <c r="H142" i="9"/>
  <c r="G142" i="9"/>
  <c r="E142" i="9" s="1"/>
  <c r="F142" i="9"/>
  <c r="B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H136" i="9"/>
  <c r="G136" i="9"/>
  <c r="F136" i="9"/>
  <c r="E136" i="9"/>
  <c r="B136" i="9" s="1"/>
  <c r="H135" i="9"/>
  <c r="G135" i="9"/>
  <c r="F135" i="9"/>
  <c r="E135" i="9"/>
  <c r="H134" i="9"/>
  <c r="G134" i="9"/>
  <c r="E134" i="9" s="1"/>
  <c r="F134" i="9"/>
  <c r="B134" i="9" s="1"/>
  <c r="H133" i="9"/>
  <c r="G133" i="9"/>
  <c r="F133" i="9"/>
  <c r="E133" i="9"/>
  <c r="B133" i="9" s="1"/>
  <c r="H132" i="9"/>
  <c r="E132" i="9" s="1"/>
  <c r="G132" i="9"/>
  <c r="F132" i="9"/>
  <c r="H131" i="9"/>
  <c r="G131" i="9"/>
  <c r="E131" i="9" s="1"/>
  <c r="B131" i="9" s="1"/>
  <c r="F131" i="9"/>
  <c r="H130" i="9"/>
  <c r="G130" i="9"/>
  <c r="F130" i="9"/>
  <c r="H129" i="9"/>
  <c r="G129" i="9"/>
  <c r="E129" i="9" s="1"/>
  <c r="B129" i="9" s="1"/>
  <c r="F129" i="9"/>
  <c r="H128" i="9"/>
  <c r="E128" i="9" s="1"/>
  <c r="B128" i="9" s="1"/>
  <c r="G128" i="9"/>
  <c r="F128" i="9"/>
  <c r="H127" i="9"/>
  <c r="G127" i="9"/>
  <c r="F127" i="9"/>
  <c r="E127" i="9"/>
  <c r="B127" i="9" s="1"/>
  <c r="H126" i="9"/>
  <c r="G126" i="9"/>
  <c r="E126" i="9" s="1"/>
  <c r="F126" i="9"/>
  <c r="B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H120" i="9"/>
  <c r="E120" i="9" s="1"/>
  <c r="G120" i="9"/>
  <c r="F120" i="9"/>
  <c r="B120" i="9"/>
  <c r="H119" i="9"/>
  <c r="G119" i="9"/>
  <c r="F119" i="9"/>
  <c r="E119" i="9"/>
  <c r="B119" i="9" s="1"/>
  <c r="H118" i="9"/>
  <c r="G118" i="9"/>
  <c r="E118" i="9" s="1"/>
  <c r="F118" i="9"/>
  <c r="B118" i="9"/>
  <c r="H117" i="9"/>
  <c r="G117" i="9"/>
  <c r="F117" i="9"/>
  <c r="E117" i="9"/>
  <c r="B117" i="9" s="1"/>
  <c r="H116" i="9"/>
  <c r="E116" i="9" s="1"/>
  <c r="G116" i="9"/>
  <c r="F116" i="9"/>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H110" i="9"/>
  <c r="G110" i="9"/>
  <c r="F110" i="9"/>
  <c r="H109" i="9"/>
  <c r="E109" i="9" s="1"/>
  <c r="B109" i="9" s="1"/>
  <c r="G109" i="9"/>
  <c r="F109" i="9"/>
  <c r="H108" i="9"/>
  <c r="G108" i="9"/>
  <c r="F108" i="9"/>
  <c r="E108" i="9"/>
  <c r="B108" i="9" s="1"/>
  <c r="H107" i="9"/>
  <c r="G107" i="9"/>
  <c r="E107" i="9" s="1"/>
  <c r="F107" i="9"/>
  <c r="H106" i="9"/>
  <c r="G106" i="9"/>
  <c r="E106" i="9" s="1"/>
  <c r="B106" i="9" s="1"/>
  <c r="F106" i="9"/>
  <c r="H105" i="9"/>
  <c r="E105" i="9" s="1"/>
  <c r="G105" i="9"/>
  <c r="F105" i="9"/>
  <c r="B105" i="9"/>
  <c r="H104" i="9"/>
  <c r="G104" i="9"/>
  <c r="F104" i="9"/>
  <c r="E104" i="9"/>
  <c r="B104" i="9" s="1"/>
  <c r="H103" i="9"/>
  <c r="G103" i="9"/>
  <c r="E103" i="9" s="1"/>
  <c r="F103" i="9"/>
  <c r="H102" i="9"/>
  <c r="G102" i="9"/>
  <c r="F102" i="9"/>
  <c r="H101" i="9"/>
  <c r="E101" i="9" s="1"/>
  <c r="B101" i="9" s="1"/>
  <c r="G101" i="9"/>
  <c r="F101" i="9"/>
  <c r="H100" i="9"/>
  <c r="G100" i="9"/>
  <c r="F100" i="9"/>
  <c r="E100" i="9"/>
  <c r="B100" i="9" s="1"/>
  <c r="H99" i="9"/>
  <c r="G99" i="9"/>
  <c r="E99" i="9" s="1"/>
  <c r="F99" i="9"/>
  <c r="H98" i="9"/>
  <c r="G98" i="9"/>
  <c r="E98" i="9" s="1"/>
  <c r="B98" i="9" s="1"/>
  <c r="F98" i="9"/>
  <c r="H97" i="9"/>
  <c r="E97" i="9" s="1"/>
  <c r="G97" i="9"/>
  <c r="F97" i="9"/>
  <c r="B97" i="9"/>
  <c r="H96" i="9"/>
  <c r="G96" i="9"/>
  <c r="F96" i="9"/>
  <c r="E96" i="9"/>
  <c r="B96" i="9" s="1"/>
  <c r="H95" i="9"/>
  <c r="G95" i="9"/>
  <c r="E95" i="9" s="1"/>
  <c r="F95" i="9"/>
  <c r="H94" i="9"/>
  <c r="G94" i="9"/>
  <c r="F94" i="9"/>
  <c r="H93" i="9"/>
  <c r="E93" i="9" s="1"/>
  <c r="B93" i="9" s="1"/>
  <c r="G93" i="9"/>
  <c r="F93" i="9"/>
  <c r="H92" i="9"/>
  <c r="G92" i="9"/>
  <c r="F92" i="9"/>
  <c r="E92" i="9"/>
  <c r="B92" i="9" s="1"/>
  <c r="H91" i="9"/>
  <c r="G91" i="9"/>
  <c r="E91" i="9" s="1"/>
  <c r="F91" i="9"/>
  <c r="H90" i="9"/>
  <c r="G90" i="9"/>
  <c r="E90" i="9" s="1"/>
  <c r="B90" i="9" s="1"/>
  <c r="F90" i="9"/>
  <c r="H89" i="9"/>
  <c r="E89" i="9" s="1"/>
  <c r="G89" i="9"/>
  <c r="F89" i="9"/>
  <c r="B89" i="9"/>
  <c r="H88" i="9"/>
  <c r="G88" i="9"/>
  <c r="F88" i="9"/>
  <c r="E88" i="9"/>
  <c r="B88" i="9" s="1"/>
  <c r="H87" i="9"/>
  <c r="G87" i="9"/>
  <c r="E87" i="9" s="1"/>
  <c r="F87" i="9"/>
  <c r="H86" i="9"/>
  <c r="G86" i="9"/>
  <c r="F86" i="9"/>
  <c r="H85" i="9"/>
  <c r="E85" i="9" s="1"/>
  <c r="B85" i="9" s="1"/>
  <c r="G85" i="9"/>
  <c r="F85" i="9"/>
  <c r="H84" i="9"/>
  <c r="G84" i="9"/>
  <c r="F84" i="9"/>
  <c r="E84" i="9"/>
  <c r="B84" i="9" s="1"/>
  <c r="H83" i="9"/>
  <c r="G83" i="9"/>
  <c r="F83" i="9"/>
  <c r="H82" i="9"/>
  <c r="G82" i="9"/>
  <c r="F82" i="9"/>
  <c r="H81" i="9"/>
  <c r="E81" i="9" s="1"/>
  <c r="G81" i="9"/>
  <c r="F81" i="9"/>
  <c r="B81" i="9"/>
  <c r="H80" i="9"/>
  <c r="G80" i="9"/>
  <c r="F80" i="9"/>
  <c r="E80" i="9"/>
  <c r="B80" i="9" s="1"/>
  <c r="H79" i="9"/>
  <c r="G79" i="9"/>
  <c r="E79" i="9" s="1"/>
  <c r="F79" i="9"/>
  <c r="H78" i="9"/>
  <c r="G78" i="9"/>
  <c r="F78" i="9"/>
  <c r="H77" i="9"/>
  <c r="E77" i="9" s="1"/>
  <c r="B77" i="9" s="1"/>
  <c r="G77" i="9"/>
  <c r="F77" i="9"/>
  <c r="H76" i="9"/>
  <c r="G76" i="9"/>
  <c r="F76" i="9"/>
  <c r="E76" i="9"/>
  <c r="B76" i="9" s="1"/>
  <c r="H75" i="9"/>
  <c r="G75" i="9"/>
  <c r="E75" i="9" s="1"/>
  <c r="F75" i="9"/>
  <c r="H74" i="9"/>
  <c r="G74" i="9"/>
  <c r="E74" i="9" s="1"/>
  <c r="B74" i="9" s="1"/>
  <c r="F74" i="9"/>
  <c r="H73" i="9"/>
  <c r="E73" i="9" s="1"/>
  <c r="G73" i="9"/>
  <c r="F73" i="9"/>
  <c r="B73" i="9"/>
  <c r="H72" i="9"/>
  <c r="G72" i="9"/>
  <c r="F72" i="9"/>
  <c r="E72" i="9"/>
  <c r="B72" i="9" s="1"/>
  <c r="H71" i="9"/>
  <c r="G71" i="9"/>
  <c r="E71" i="9" s="1"/>
  <c r="F71" i="9"/>
  <c r="H70" i="9"/>
  <c r="G70" i="9"/>
  <c r="F70" i="9"/>
  <c r="H69" i="9"/>
  <c r="E69" i="9" s="1"/>
  <c r="B69" i="9" s="1"/>
  <c r="G69" i="9"/>
  <c r="F69" i="9"/>
  <c r="H68" i="9"/>
  <c r="G68" i="9"/>
  <c r="F68" i="9"/>
  <c r="E68" i="9"/>
  <c r="B68" i="9" s="1"/>
  <c r="H67" i="9"/>
  <c r="G67" i="9"/>
  <c r="E67" i="9" s="1"/>
  <c r="F67" i="9"/>
  <c r="H66" i="9"/>
  <c r="G66" i="9"/>
  <c r="E66" i="9" s="1"/>
  <c r="B66" i="9" s="1"/>
  <c r="F66" i="9"/>
  <c r="H65" i="9"/>
  <c r="E65" i="9" s="1"/>
  <c r="G65" i="9"/>
  <c r="F65" i="9"/>
  <c r="B65" i="9"/>
  <c r="H64" i="9"/>
  <c r="G64" i="9"/>
  <c r="F64" i="9"/>
  <c r="E64" i="9"/>
  <c r="B64" i="9" s="1"/>
  <c r="H63" i="9"/>
  <c r="G63" i="9"/>
  <c r="E63" i="9" s="1"/>
  <c r="F63" i="9"/>
  <c r="H62" i="9"/>
  <c r="G62" i="9"/>
  <c r="F62" i="9"/>
  <c r="H61" i="9"/>
  <c r="E61" i="9" s="1"/>
  <c r="B61" i="9" s="1"/>
  <c r="G61" i="9"/>
  <c r="F61" i="9"/>
  <c r="H60" i="9"/>
  <c r="G60" i="9"/>
  <c r="F60" i="9"/>
  <c r="E60" i="9"/>
  <c r="B60" i="9" s="1"/>
  <c r="H59" i="9"/>
  <c r="G59" i="9"/>
  <c r="E59" i="9" s="1"/>
  <c r="F59" i="9"/>
  <c r="H58" i="9"/>
  <c r="G58" i="9"/>
  <c r="E58" i="9" s="1"/>
  <c r="B58" i="9" s="1"/>
  <c r="F58" i="9"/>
  <c r="H57" i="9"/>
  <c r="E57" i="9" s="1"/>
  <c r="G57" i="9"/>
  <c r="F57" i="9"/>
  <c r="B57" i="9"/>
  <c r="H56" i="9"/>
  <c r="E56" i="9" s="1"/>
  <c r="B56" i="9" s="1"/>
  <c r="G56" i="9"/>
  <c r="F56" i="9"/>
  <c r="H55" i="9"/>
  <c r="G55" i="9"/>
  <c r="E55" i="9" s="1"/>
  <c r="F55" i="9"/>
  <c r="H54" i="9"/>
  <c r="G54" i="9"/>
  <c r="F54" i="9"/>
  <c r="H53" i="9"/>
  <c r="E53" i="9" s="1"/>
  <c r="B53" i="9" s="1"/>
  <c r="G53" i="9"/>
  <c r="F53" i="9"/>
  <c r="H52" i="9"/>
  <c r="G52" i="9"/>
  <c r="F52" i="9"/>
  <c r="E52" i="9"/>
  <c r="B52" i="9" s="1"/>
  <c r="H51" i="9"/>
  <c r="G51" i="9"/>
  <c r="F51" i="9"/>
  <c r="H50" i="9"/>
  <c r="G50" i="9"/>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F43" i="9"/>
  <c r="H42" i="9"/>
  <c r="G42" i="9"/>
  <c r="E42" i="9" s="1"/>
  <c r="B42" i="9" s="1"/>
  <c r="F42" i="9"/>
  <c r="H41" i="9"/>
  <c r="E41" i="9" s="1"/>
  <c r="G41" i="9"/>
  <c r="F41" i="9"/>
  <c r="B41" i="9"/>
  <c r="H40" i="9"/>
  <c r="G40" i="9"/>
  <c r="F40" i="9"/>
  <c r="E40" i="9"/>
  <c r="B40" i="9" s="1"/>
  <c r="H39" i="9"/>
  <c r="G39" i="9"/>
  <c r="E39" i="9" s="1"/>
  <c r="F39" i="9"/>
  <c r="H38" i="9"/>
  <c r="G38" i="9"/>
  <c r="F38" i="9"/>
  <c r="H37" i="9"/>
  <c r="G37" i="9"/>
  <c r="F37" i="9"/>
  <c r="H36" i="9"/>
  <c r="G36" i="9"/>
  <c r="E36" i="9" s="1"/>
  <c r="B36" i="9" s="1"/>
  <c r="F36" i="9"/>
  <c r="H35" i="9"/>
  <c r="G35" i="9"/>
  <c r="F35" i="9"/>
  <c r="H34" i="9"/>
  <c r="G34" i="9"/>
  <c r="F34" i="9"/>
  <c r="H33" i="9"/>
  <c r="E33" i="9" s="1"/>
  <c r="G33" i="9"/>
  <c r="F33" i="9"/>
  <c r="B33" i="9"/>
  <c r="H32" i="9"/>
  <c r="G32" i="9"/>
  <c r="F32" i="9"/>
  <c r="E32" i="9"/>
  <c r="B32" i="9" s="1"/>
  <c r="H31" i="9"/>
  <c r="G31" i="9"/>
  <c r="E31" i="9" s="1"/>
  <c r="F31" i="9"/>
  <c r="H30" i="9"/>
  <c r="G30" i="9"/>
  <c r="F30" i="9"/>
  <c r="H29" i="9"/>
  <c r="E29" i="9" s="1"/>
  <c r="B29" i="9" s="1"/>
  <c r="G29" i="9"/>
  <c r="F29" i="9"/>
  <c r="H28" i="9"/>
  <c r="G28" i="9"/>
  <c r="F28" i="9"/>
  <c r="E28" i="9"/>
  <c r="B28" i="9" s="1"/>
  <c r="H27" i="9"/>
  <c r="G27" i="9"/>
  <c r="E27" i="9" s="1"/>
  <c r="F27" i="9"/>
  <c r="H26" i="9"/>
  <c r="G26" i="9"/>
  <c r="E26" i="9" s="1"/>
  <c r="B26" i="9" s="1"/>
  <c r="F26" i="9"/>
  <c r="H25" i="9"/>
  <c r="E25" i="9" s="1"/>
  <c r="G25" i="9"/>
  <c r="F25" i="9"/>
  <c r="B25" i="9"/>
  <c r="F24" i="9"/>
  <c r="F4" i="9"/>
  <c r="O3" i="9"/>
  <c r="I3" i="9"/>
  <c r="H3" i="9"/>
  <c r="G3" i="9"/>
  <c r="D104" i="8"/>
  <c r="C1681" i="1" s="1"/>
  <c r="H1681" i="1" s="1"/>
  <c r="D97" i="8"/>
  <c r="C1674" i="1" s="1"/>
  <c r="D92" i="8"/>
  <c r="D87" i="8"/>
  <c r="D82" i="8"/>
  <c r="D77" i="8"/>
  <c r="C1654" i="1" s="1"/>
  <c r="D72" i="8"/>
  <c r="D67" i="8"/>
  <c r="D62" i="8"/>
  <c r="D57" i="8"/>
  <c r="D52" i="8"/>
  <c r="D46" i="8"/>
  <c r="D37" i="8"/>
  <c r="C1614" i="1" s="1"/>
  <c r="D27" i="8"/>
  <c r="D18" i="8"/>
  <c r="D8" i="8"/>
  <c r="D6" i="8"/>
  <c r="C1583" i="1" s="1"/>
  <c r="G1583" i="1" s="1"/>
  <c r="E44" i="7"/>
  <c r="D44" i="7"/>
  <c r="E39" i="7"/>
  <c r="D39" i="7"/>
  <c r="D38" i="7" s="1"/>
  <c r="E38" i="7"/>
  <c r="E30" i="7"/>
  <c r="D30" i="7"/>
  <c r="E23" i="7"/>
  <c r="E22" i="7" s="1"/>
  <c r="I34" i="3" s="1"/>
  <c r="D23" i="7"/>
  <c r="E14" i="7"/>
  <c r="D1547" i="1" s="1"/>
  <c r="D14" i="7"/>
  <c r="E7" i="7"/>
  <c r="D7" i="7"/>
  <c r="D6" i="7" s="1"/>
  <c r="E6"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5" i="5"/>
  <c r="F294" i="5"/>
  <c r="F293" i="5"/>
  <c r="F292"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E255" i="5" s="1"/>
  <c r="D1259" i="1" s="1"/>
  <c r="D260" i="5"/>
  <c r="D255"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185" i="1" s="1"/>
  <c r="D181" i="5"/>
  <c r="F180" i="5"/>
  <c r="F179" i="5"/>
  <c r="D178"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152" i="1" s="1"/>
  <c r="D150" i="5"/>
  <c r="F149" i="5"/>
  <c r="F148" i="5"/>
  <c r="F146" i="5"/>
  <c r="F145" i="5"/>
  <c r="F144" i="5"/>
  <c r="E143" i="5"/>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D119" i="5" s="1"/>
  <c r="F119" i="5" s="1"/>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F76" i="5"/>
  <c r="E76" i="5"/>
  <c r="D76" i="5"/>
  <c r="F75" i="5"/>
  <c r="F74" i="5"/>
  <c r="F73" i="5"/>
  <c r="F72" i="5"/>
  <c r="E71" i="5"/>
  <c r="D71" i="5"/>
  <c r="D70" i="5"/>
  <c r="F68" i="5"/>
  <c r="F67" i="5"/>
  <c r="F66" i="5"/>
  <c r="F65" i="5"/>
  <c r="F64" i="5"/>
  <c r="E63" i="5"/>
  <c r="D1068" i="1" s="1"/>
  <c r="D63" i="5"/>
  <c r="F62" i="5"/>
  <c r="F61" i="5"/>
  <c r="F60" i="5"/>
  <c r="F59" i="5"/>
  <c r="F58" i="5"/>
  <c r="F57" i="5"/>
  <c r="F56" i="5"/>
  <c r="E56" i="5"/>
  <c r="D1061" i="1" s="1"/>
  <c r="H1061" i="1" s="1"/>
  <c r="D56" i="5"/>
  <c r="F55" i="5"/>
  <c r="F54" i="5"/>
  <c r="F53" i="5"/>
  <c r="E52" i="5"/>
  <c r="D52" i="5"/>
  <c r="F51" i="5"/>
  <c r="F50" i="5"/>
  <c r="F49" i="5"/>
  <c r="F48" i="5"/>
  <c r="F47" i="5"/>
  <c r="F46" i="5"/>
  <c r="E45" i="5"/>
  <c r="D45" i="5"/>
  <c r="F44" i="5"/>
  <c r="F43" i="5"/>
  <c r="F42" i="5"/>
  <c r="F41" i="5"/>
  <c r="E41" i="5"/>
  <c r="D1046" i="1" s="1"/>
  <c r="H1046" i="1" s="1"/>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15" i="1" s="1"/>
  <c r="D621" i="4"/>
  <c r="F621" i="4" s="1"/>
  <c r="F620" i="4"/>
  <c r="F619" i="4"/>
  <c r="F618" i="4"/>
  <c r="F617" i="4"/>
  <c r="E616" i="4"/>
  <c r="D616" i="4"/>
  <c r="F615" i="4"/>
  <c r="F614" i="4"/>
  <c r="F613" i="4"/>
  <c r="F612" i="4"/>
  <c r="F611" i="4"/>
  <c r="F610" i="4"/>
  <c r="E609" i="4"/>
  <c r="D603" i="1" s="1"/>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D575" i="1"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39" i="1" s="1"/>
  <c r="D545" i="4"/>
  <c r="F544" i="4"/>
  <c r="F543" i="4"/>
  <c r="F542" i="4"/>
  <c r="E542" i="4"/>
  <c r="D536" i="1" s="1"/>
  <c r="G536" i="1" s="1"/>
  <c r="D542" i="4"/>
  <c r="F541" i="4"/>
  <c r="F540" i="4"/>
  <c r="F539" i="4"/>
  <c r="F538" i="4"/>
  <c r="E537" i="4"/>
  <c r="D537" i="4"/>
  <c r="D536"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85" i="1" s="1"/>
  <c r="D491" i="4"/>
  <c r="F490" i="4"/>
  <c r="F489" i="4"/>
  <c r="F488" i="4"/>
  <c r="E488" i="4"/>
  <c r="D488" i="4"/>
  <c r="F487" i="4"/>
  <c r="F486" i="4"/>
  <c r="F485" i="4"/>
  <c r="E485" i="4"/>
  <c r="D485" i="4"/>
  <c r="F484" i="4"/>
  <c r="F483" i="4"/>
  <c r="F482" i="4"/>
  <c r="F481" i="4"/>
  <c r="F480" i="4"/>
  <c r="E480" i="4"/>
  <c r="D480" i="4"/>
  <c r="E479" i="4"/>
  <c r="D473" i="1" s="1"/>
  <c r="D479" i="4"/>
  <c r="F478" i="4"/>
  <c r="F477" i="4"/>
  <c r="F476" i="4"/>
  <c r="E476" i="4"/>
  <c r="D470" i="1" s="1"/>
  <c r="D476" i="4"/>
  <c r="F475" i="4"/>
  <c r="F474" i="4"/>
  <c r="F473" i="4"/>
  <c r="E473" i="4"/>
  <c r="D473" i="4"/>
  <c r="G180" i="9" s="1"/>
  <c r="F472" i="4"/>
  <c r="F471" i="4"/>
  <c r="E470" i="4"/>
  <c r="D470" i="4"/>
  <c r="F470" i="4" s="1"/>
  <c r="F469" i="4"/>
  <c r="F468" i="4"/>
  <c r="E467" i="4"/>
  <c r="D467" i="4"/>
  <c r="F467" i="4" s="1"/>
  <c r="D466" i="4"/>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32" i="4"/>
  <c r="D431" i="4"/>
  <c r="E428" i="4"/>
  <c r="D423" i="1" s="1"/>
  <c r="D428" i="4"/>
  <c r="F427" i="4"/>
  <c r="E427" i="4"/>
  <c r="D422" i="1" s="1"/>
  <c r="D427" i="4"/>
  <c r="E426" i="4"/>
  <c r="D421" i="1" s="1"/>
  <c r="D426" i="4"/>
  <c r="F421" i="4"/>
  <c r="F420" i="4"/>
  <c r="F419" i="4"/>
  <c r="F416" i="4"/>
  <c r="F415" i="4"/>
  <c r="F414" i="4"/>
  <c r="F413" i="4"/>
  <c r="E412" i="4"/>
  <c r="D412" i="4"/>
  <c r="F411" i="4"/>
  <c r="E410" i="4"/>
  <c r="D405" i="1" s="1"/>
  <c r="G405" i="1" s="1"/>
  <c r="D410" i="4"/>
  <c r="F410" i="4" s="1"/>
  <c r="F409" i="4"/>
  <c r="F408" i="4"/>
  <c r="F407" i="4"/>
  <c r="E407" i="4"/>
  <c r="D407" i="4"/>
  <c r="E406" i="4"/>
  <c r="D401" i="1" s="1"/>
  <c r="D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F355" i="4"/>
  <c r="E355" i="4"/>
  <c r="D355" i="4"/>
  <c r="E354" i="4"/>
  <c r="D349" i="1" s="1"/>
  <c r="D354" i="4"/>
  <c r="F354" i="4" s="1"/>
  <c r="F353" i="4"/>
  <c r="F352" i="4"/>
  <c r="F351" i="4"/>
  <c r="F350" i="4"/>
  <c r="E349" i="4"/>
  <c r="D349" i="4"/>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04" i="1" s="1"/>
  <c r="D314" i="4"/>
  <c r="F313" i="4"/>
  <c r="F312" i="4"/>
  <c r="F311" i="4"/>
  <c r="F310" i="4"/>
  <c r="E310" i="4"/>
  <c r="D310" i="4"/>
  <c r="F306" i="4"/>
  <c r="F305" i="4"/>
  <c r="F304" i="4"/>
  <c r="F303" i="4"/>
  <c r="F302" i="4"/>
  <c r="F298" i="4"/>
  <c r="E298" i="4"/>
  <c r="D294" i="1" s="1"/>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3" i="1" s="1"/>
  <c r="D237" i="4"/>
  <c r="F236" i="4"/>
  <c r="F235" i="4"/>
  <c r="F234" i="4"/>
  <c r="E234" i="4"/>
  <c r="D230" i="1" s="1"/>
  <c r="D234" i="4"/>
  <c r="F233" i="4"/>
  <c r="F232" i="4"/>
  <c r="F231" i="4"/>
  <c r="E231" i="4"/>
  <c r="D231" i="4"/>
  <c r="F229" i="4"/>
  <c r="F228" i="4"/>
  <c r="F227" i="4"/>
  <c r="F226" i="4"/>
  <c r="E225" i="4"/>
  <c r="D225" i="4"/>
  <c r="F225" i="4" s="1"/>
  <c r="F224" i="4"/>
  <c r="F223" i="4"/>
  <c r="F222" i="4"/>
  <c r="E222" i="4"/>
  <c r="D222" i="4"/>
  <c r="E221" i="4"/>
  <c r="D217" i="1" s="1"/>
  <c r="D221" i="4"/>
  <c r="F221" i="4" s="1"/>
  <c r="F220" i="4"/>
  <c r="F219" i="4"/>
  <c r="F218" i="4"/>
  <c r="F217" i="4"/>
  <c r="E216" i="4"/>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5" i="1" s="1"/>
  <c r="D189" i="4"/>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E135" i="4"/>
  <c r="D131" i="1" s="1"/>
  <c r="H131" i="1" s="1"/>
  <c r="D135" i="4"/>
  <c r="D134" i="4"/>
  <c r="F133" i="4"/>
  <c r="F132" i="4"/>
  <c r="F131" i="4"/>
  <c r="F130" i="4"/>
  <c r="E129" i="4"/>
  <c r="D129" i="4"/>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7" i="4"/>
  <c r="F96" i="4"/>
  <c r="F95" i="4"/>
  <c r="F94" i="4"/>
  <c r="F93" i="4"/>
  <c r="F92" i="4"/>
  <c r="F91" i="4"/>
  <c r="E91" i="4"/>
  <c r="D91" i="4"/>
  <c r="F90" i="4"/>
  <c r="F89" i="4"/>
  <c r="F88" i="4"/>
  <c r="F87" i="4"/>
  <c r="F86" i="4"/>
  <c r="F85" i="4"/>
  <c r="F84" i="4"/>
  <c r="E83" i="4"/>
  <c r="D83" i="4"/>
  <c r="F81" i="4"/>
  <c r="F80" i="4"/>
  <c r="F79" i="4"/>
  <c r="F78" i="4"/>
  <c r="E77" i="4"/>
  <c r="D73" i="1" s="1"/>
  <c r="G73" i="1" s="1"/>
  <c r="D77" i="4"/>
  <c r="F76" i="4"/>
  <c r="F75" i="4"/>
  <c r="F74" i="4"/>
  <c r="E74" i="4"/>
  <c r="D74" i="4"/>
  <c r="F73" i="4"/>
  <c r="F72" i="4"/>
  <c r="E71" i="4"/>
  <c r="D71" i="4"/>
  <c r="F70" i="4"/>
  <c r="F69" i="4"/>
  <c r="E68" i="4"/>
  <c r="D64" i="1" s="1"/>
  <c r="D68" i="4"/>
  <c r="F67" i="4"/>
  <c r="F66" i="4"/>
  <c r="F65" i="4"/>
  <c r="F64" i="4"/>
  <c r="E64" i="4"/>
  <c r="D64" i="4"/>
  <c r="F63" i="4"/>
  <c r="F62" i="4"/>
  <c r="E61" i="4"/>
  <c r="D57" i="1" s="1"/>
  <c r="D61" i="4"/>
  <c r="F60" i="4"/>
  <c r="F59" i="4"/>
  <c r="E58" i="4"/>
  <c r="D54" i="1" s="1"/>
  <c r="D58" i="4"/>
  <c r="F57" i="4"/>
  <c r="F56" i="4"/>
  <c r="F55" i="4"/>
  <c r="F54" i="4"/>
  <c r="E53" i="4"/>
  <c r="D53" i="4"/>
  <c r="F52" i="4"/>
  <c r="F51" i="4"/>
  <c r="E50" i="4"/>
  <c r="D50" i="4"/>
  <c r="D49" i="4" s="1"/>
  <c r="F48" i="4"/>
  <c r="F47" i="4"/>
  <c r="F46" i="4"/>
  <c r="F45" i="4"/>
  <c r="F44" i="4"/>
  <c r="E44" i="4"/>
  <c r="D44" i="4"/>
  <c r="F43" i="4"/>
  <c r="E43" i="4"/>
  <c r="D39" i="1" s="1"/>
  <c r="D43" i="4"/>
  <c r="F42" i="4"/>
  <c r="F41" i="4"/>
  <c r="F40" i="4"/>
  <c r="E39" i="4"/>
  <c r="D39" i="4"/>
  <c r="F38" i="4"/>
  <c r="F37" i="4"/>
  <c r="E36" i="4"/>
  <c r="D32" i="1" s="1"/>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C1683" i="1"/>
  <c r="G1683" i="1" s="1"/>
  <c r="H1682" i="1"/>
  <c r="G1682" i="1"/>
  <c r="C1682" i="1"/>
  <c r="C1680" i="1"/>
  <c r="H1679" i="1"/>
  <c r="C1679" i="1"/>
  <c r="G1679" i="1" s="1"/>
  <c r="H1678" i="1"/>
  <c r="G1678" i="1"/>
  <c r="C1678" i="1"/>
  <c r="C1677" i="1"/>
  <c r="H1677" i="1" s="1"/>
  <c r="C1676" i="1"/>
  <c r="H1675" i="1"/>
  <c r="C1675" i="1"/>
  <c r="G1675" i="1" s="1"/>
  <c r="H1674" i="1"/>
  <c r="G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G1663" i="1"/>
  <c r="C1663" i="1"/>
  <c r="H1662" i="1"/>
  <c r="G1662" i="1"/>
  <c r="C1662" i="1"/>
  <c r="C1661" i="1"/>
  <c r="H1661" i="1" s="1"/>
  <c r="C1660" i="1"/>
  <c r="H1659" i="1"/>
  <c r="C1659" i="1"/>
  <c r="G1659" i="1" s="1"/>
  <c r="H1658" i="1"/>
  <c r="G1658" i="1"/>
  <c r="C1658" i="1"/>
  <c r="C1657" i="1"/>
  <c r="H1657" i="1" s="1"/>
  <c r="C1656" i="1"/>
  <c r="H1655" i="1"/>
  <c r="C1655" i="1"/>
  <c r="G1655" i="1" s="1"/>
  <c r="H1654" i="1"/>
  <c r="G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G1643" i="1"/>
  <c r="C1643" i="1"/>
  <c r="H1642" i="1"/>
  <c r="G1642" i="1"/>
  <c r="C1642" i="1"/>
  <c r="C1641" i="1"/>
  <c r="H1641" i="1" s="1"/>
  <c r="C1640" i="1"/>
  <c r="H1639" i="1"/>
  <c r="C1639" i="1"/>
  <c r="G1639" i="1" s="1"/>
  <c r="H1638" i="1"/>
  <c r="G1638" i="1"/>
  <c r="C1638" i="1"/>
  <c r="C1637" i="1"/>
  <c r="H1637" i="1" s="1"/>
  <c r="C1636" i="1"/>
  <c r="H1635" i="1"/>
  <c r="G1635" i="1"/>
  <c r="C1635" i="1"/>
  <c r="C1633" i="1"/>
  <c r="H1633" i="1" s="1"/>
  <c r="C1632" i="1"/>
  <c r="H1631" i="1"/>
  <c r="C1631" i="1"/>
  <c r="G1631" i="1" s="1"/>
  <c r="H1630" i="1"/>
  <c r="G1630" i="1"/>
  <c r="C1630" i="1"/>
  <c r="C1629" i="1"/>
  <c r="H1629" i="1" s="1"/>
  <c r="H1627" i="1"/>
  <c r="C1627" i="1"/>
  <c r="G1627" i="1" s="1"/>
  <c r="H1626" i="1"/>
  <c r="G1626" i="1"/>
  <c r="C1626" i="1"/>
  <c r="C1625" i="1"/>
  <c r="H1625" i="1" s="1"/>
  <c r="C1624" i="1"/>
  <c r="C1623" i="1"/>
  <c r="G1623" i="1" s="1"/>
  <c r="C1620" i="1"/>
  <c r="H1619" i="1"/>
  <c r="C1619" i="1"/>
  <c r="G1619" i="1" s="1"/>
  <c r="C1618" i="1"/>
  <c r="H1618" i="1" s="1"/>
  <c r="C1617" i="1"/>
  <c r="H1617" i="1" s="1"/>
  <c r="C1616" i="1"/>
  <c r="H1615" i="1"/>
  <c r="C1615" i="1"/>
  <c r="G1615" i="1" s="1"/>
  <c r="C1613" i="1"/>
  <c r="H1613" i="1" s="1"/>
  <c r="C1612" i="1"/>
  <c r="H1611" i="1"/>
  <c r="C1611" i="1"/>
  <c r="G1611" i="1" s="1"/>
  <c r="H1610" i="1"/>
  <c r="C1610" i="1"/>
  <c r="G1610" i="1" s="1"/>
  <c r="C1609" i="1"/>
  <c r="H1609" i="1" s="1"/>
  <c r="C1608" i="1"/>
  <c r="H1607" i="1"/>
  <c r="G1607" i="1"/>
  <c r="C1607" i="1"/>
  <c r="H1606" i="1"/>
  <c r="G1606" i="1"/>
  <c r="C1606" i="1"/>
  <c r="C1605" i="1"/>
  <c r="H1605" i="1" s="1"/>
  <c r="C1604" i="1"/>
  <c r="H1603" i="1"/>
  <c r="C1603" i="1"/>
  <c r="G1603" i="1" s="1"/>
  <c r="C1601" i="1"/>
  <c r="H1601" i="1" s="1"/>
  <c r="C1600" i="1"/>
  <c r="C1599" i="1"/>
  <c r="G1599" i="1" s="1"/>
  <c r="H1598" i="1"/>
  <c r="G1598" i="1"/>
  <c r="C1598" i="1"/>
  <c r="C1597" i="1"/>
  <c r="H1597" i="1" s="1"/>
  <c r="C1596" i="1"/>
  <c r="C1595" i="1"/>
  <c r="G1595" i="1" s="1"/>
  <c r="H1594" i="1"/>
  <c r="C1594" i="1"/>
  <c r="G1594" i="1" s="1"/>
  <c r="C1593" i="1"/>
  <c r="H1593" i="1" s="1"/>
  <c r="C1592" i="1"/>
  <c r="C1591" i="1"/>
  <c r="G1591" i="1" s="1"/>
  <c r="H1590" i="1"/>
  <c r="G1590" i="1"/>
  <c r="C1590" i="1"/>
  <c r="C1589" i="1"/>
  <c r="H1589" i="1" s="1"/>
  <c r="C1588" i="1"/>
  <c r="H1587" i="1"/>
  <c r="C1587" i="1"/>
  <c r="G1587" i="1" s="1"/>
  <c r="C1586" i="1"/>
  <c r="H1586" i="1" s="1"/>
  <c r="C1585" i="1"/>
  <c r="H1585" i="1" s="1"/>
  <c r="C1584" i="1"/>
  <c r="H1582" i="1"/>
  <c r="G1582" i="1"/>
  <c r="C1582" i="1"/>
  <c r="D1581" i="1"/>
  <c r="C1581" i="1"/>
  <c r="D1580" i="1"/>
  <c r="J1580" i="1" s="1"/>
  <c r="C1580" i="1"/>
  <c r="H1580" i="1" s="1"/>
  <c r="D1579" i="1"/>
  <c r="C1579" i="1"/>
  <c r="D1578" i="1"/>
  <c r="J1578" i="1" s="1"/>
  <c r="C1578" i="1"/>
  <c r="H1578" i="1" s="1"/>
  <c r="D1577" i="1"/>
  <c r="G1577" i="1" s="1"/>
  <c r="C1577" i="1"/>
  <c r="H1577" i="1" s="1"/>
  <c r="D1576" i="1"/>
  <c r="C1576" i="1"/>
  <c r="J1575" i="1"/>
  <c r="D1575" i="1"/>
  <c r="G1575" i="1" s="1"/>
  <c r="I1575" i="1" s="1"/>
  <c r="C1575" i="1"/>
  <c r="H1575" i="1" s="1"/>
  <c r="D1574" i="1"/>
  <c r="C1574" i="1"/>
  <c r="J1573" i="1"/>
  <c r="D1573" i="1"/>
  <c r="G1573" i="1" s="1"/>
  <c r="I1573" i="1" s="1"/>
  <c r="C1573" i="1"/>
  <c r="H1573" i="1" s="1"/>
  <c r="G1572" i="1"/>
  <c r="D1572" i="1"/>
  <c r="C1572" i="1"/>
  <c r="H1572" i="1" s="1"/>
  <c r="D1571" i="1"/>
  <c r="H1571" i="1" s="1"/>
  <c r="C1571" i="1"/>
  <c r="H1570" i="1"/>
  <c r="D1570" i="1"/>
  <c r="C1570" i="1"/>
  <c r="D1569" i="1"/>
  <c r="J1569" i="1" s="1"/>
  <c r="C1569" i="1"/>
  <c r="H1568" i="1"/>
  <c r="D1568" i="1"/>
  <c r="C1568" i="1"/>
  <c r="D1567" i="1"/>
  <c r="H1567" i="1" s="1"/>
  <c r="C1567" i="1"/>
  <c r="H1566" i="1"/>
  <c r="D1566" i="1"/>
  <c r="C1566" i="1"/>
  <c r="D1565" i="1"/>
  <c r="H1565" i="1" s="1"/>
  <c r="C1565" i="1"/>
  <c r="H1564" i="1"/>
  <c r="D1564" i="1"/>
  <c r="C1564" i="1"/>
  <c r="D1563" i="1"/>
  <c r="C1563" i="1"/>
  <c r="G1563" i="1" s="1"/>
  <c r="D1562" i="1"/>
  <c r="H1562" i="1" s="1"/>
  <c r="C1562" i="1"/>
  <c r="D1561" i="1"/>
  <c r="C1561" i="1"/>
  <c r="D1560" i="1"/>
  <c r="H1560" i="1" s="1"/>
  <c r="C1560" i="1"/>
  <c r="D1559" i="1"/>
  <c r="C1559" i="1"/>
  <c r="D1558" i="1"/>
  <c r="C1558" i="1"/>
  <c r="D1557" i="1"/>
  <c r="C1557" i="1"/>
  <c r="C1556" i="1"/>
  <c r="D1555" i="1"/>
  <c r="J1554" i="1"/>
  <c r="G1554" i="1"/>
  <c r="I1554" i="1" s="1"/>
  <c r="D1554" i="1"/>
  <c r="H1554" i="1" s="1"/>
  <c r="C1554" i="1"/>
  <c r="H1553" i="1"/>
  <c r="D1553" i="1"/>
  <c r="C1553" i="1"/>
  <c r="J1552" i="1"/>
  <c r="G1552" i="1"/>
  <c r="I1552" i="1" s="1"/>
  <c r="D1552" i="1"/>
  <c r="H1552" i="1" s="1"/>
  <c r="C1552" i="1"/>
  <c r="H1551" i="1"/>
  <c r="D1551" i="1"/>
  <c r="C1551" i="1"/>
  <c r="J1550" i="1"/>
  <c r="G1550" i="1"/>
  <c r="I1550" i="1" s="1"/>
  <c r="D1550" i="1"/>
  <c r="H1550" i="1" s="1"/>
  <c r="C1550" i="1"/>
  <c r="H1549" i="1"/>
  <c r="D1549" i="1"/>
  <c r="C1549" i="1"/>
  <c r="J1548" i="1"/>
  <c r="G1548" i="1"/>
  <c r="I1548" i="1" s="1"/>
  <c r="D1548" i="1"/>
  <c r="H1548" i="1" s="1"/>
  <c r="C1548" i="1"/>
  <c r="H1547" i="1"/>
  <c r="G1547" i="1"/>
  <c r="C1547" i="1"/>
  <c r="J1547" i="1" s="1"/>
  <c r="D1546" i="1"/>
  <c r="J1546" i="1" s="1"/>
  <c r="C1546" i="1"/>
  <c r="H1545" i="1"/>
  <c r="G1545" i="1"/>
  <c r="I1545" i="1" s="1"/>
  <c r="D1545" i="1"/>
  <c r="C1545" i="1"/>
  <c r="J1545" i="1" s="1"/>
  <c r="D1544" i="1"/>
  <c r="J1544" i="1" s="1"/>
  <c r="C1544" i="1"/>
  <c r="H1543" i="1"/>
  <c r="G1543" i="1"/>
  <c r="I1543" i="1" s="1"/>
  <c r="D1543" i="1"/>
  <c r="C1543" i="1"/>
  <c r="J1543" i="1" s="1"/>
  <c r="D1542" i="1"/>
  <c r="J1542" i="1" s="1"/>
  <c r="C1542" i="1"/>
  <c r="H1541" i="1"/>
  <c r="G1541" i="1"/>
  <c r="I1541" i="1" s="1"/>
  <c r="D1541" i="1"/>
  <c r="C1541" i="1"/>
  <c r="J1541" i="1" s="1"/>
  <c r="H1540" i="1"/>
  <c r="G1540" i="1"/>
  <c r="D1540" i="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D1513" i="1"/>
  <c r="G1513" i="1" s="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G1390" i="1"/>
  <c r="D1390" i="1"/>
  <c r="H1390" i="1" s="1"/>
  <c r="C1390" i="1"/>
  <c r="D1389" i="1"/>
  <c r="C1389" i="1"/>
  <c r="H1389" i="1" s="1"/>
  <c r="D1388" i="1"/>
  <c r="C1388" i="1"/>
  <c r="H1388" i="1" s="1"/>
  <c r="D1387" i="1"/>
  <c r="C1387" i="1"/>
  <c r="H1387" i="1" s="1"/>
  <c r="D1386" i="1"/>
  <c r="C1386" i="1"/>
  <c r="H1386" i="1" s="1"/>
  <c r="D1385" i="1"/>
  <c r="C1385" i="1"/>
  <c r="H1385" i="1" s="1"/>
  <c r="D1384" i="1"/>
  <c r="C1384" i="1"/>
  <c r="H1384" i="1" s="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H1302" i="1"/>
  <c r="G1302" i="1"/>
  <c r="D1302" i="1"/>
  <c r="C1302" i="1"/>
  <c r="H1299" i="1"/>
  <c r="G1299" i="1"/>
  <c r="D1299" i="1"/>
  <c r="C1299" i="1"/>
  <c r="H1298" i="1"/>
  <c r="G1298" i="1"/>
  <c r="D1298" i="1"/>
  <c r="C1298" i="1"/>
  <c r="H1297" i="1"/>
  <c r="G1297" i="1"/>
  <c r="D1297" i="1"/>
  <c r="C1297" i="1"/>
  <c r="H1296" i="1"/>
  <c r="G1296" i="1"/>
  <c r="D1296" i="1"/>
  <c r="C1296" i="1"/>
  <c r="D1295" i="1"/>
  <c r="H1294" i="1"/>
  <c r="G1294" i="1"/>
  <c r="D1294" i="1"/>
  <c r="C1294" i="1"/>
  <c r="H1293" i="1"/>
  <c r="G1293" i="1"/>
  <c r="D1293" i="1"/>
  <c r="C1293" i="1"/>
  <c r="H1292" i="1"/>
  <c r="D1292" i="1"/>
  <c r="G1292" i="1" s="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C1264" i="1"/>
  <c r="H1263" i="1"/>
  <c r="G1263" i="1"/>
  <c r="D1263" i="1"/>
  <c r="C1263" i="1"/>
  <c r="H1262" i="1"/>
  <c r="G1262" i="1"/>
  <c r="D1262" i="1"/>
  <c r="C1262" i="1"/>
  <c r="H1261" i="1"/>
  <c r="G1261" i="1"/>
  <c r="D1261" i="1"/>
  <c r="C1261" i="1"/>
  <c r="H1260" i="1"/>
  <c r="G1260" i="1"/>
  <c r="D1260" i="1"/>
  <c r="C1260" i="1"/>
  <c r="D1258" i="1"/>
  <c r="H1258" i="1" s="1"/>
  <c r="C1258" i="1"/>
  <c r="D1257" i="1"/>
  <c r="H1257" i="1" s="1"/>
  <c r="C1257" i="1"/>
  <c r="D1256" i="1"/>
  <c r="H1256" i="1" s="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7" i="1"/>
  <c r="H1206" i="1"/>
  <c r="G1206" i="1"/>
  <c r="D1206" i="1"/>
  <c r="C1206" i="1"/>
  <c r="H1205" i="1"/>
  <c r="G1205" i="1"/>
  <c r="D1205" i="1"/>
  <c r="C1205" i="1"/>
  <c r="H1204" i="1"/>
  <c r="G1204" i="1"/>
  <c r="D1204" i="1"/>
  <c r="C1204" i="1"/>
  <c r="H1203" i="1"/>
  <c r="G1203" i="1"/>
  <c r="D1203" i="1"/>
  <c r="C1203" i="1"/>
  <c r="D1202" i="1"/>
  <c r="C1202" i="1"/>
  <c r="H1202" i="1" s="1"/>
  <c r="D1201" i="1"/>
  <c r="C1201" i="1"/>
  <c r="H1201" i="1" s="1"/>
  <c r="D1200" i="1"/>
  <c r="H1200" i="1" s="1"/>
  <c r="C1200" i="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C1185" i="1"/>
  <c r="H1184" i="1"/>
  <c r="D1184" i="1"/>
  <c r="G1184" i="1" s="1"/>
  <c r="C1184" i="1"/>
  <c r="H1183" i="1"/>
  <c r="D1183" i="1"/>
  <c r="G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H1092" i="1"/>
  <c r="D1092" i="1"/>
  <c r="G1092" i="1" s="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G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C1046" i="1"/>
  <c r="G1045" i="1"/>
  <c r="D1045" i="1"/>
  <c r="H1045" i="1" s="1"/>
  <c r="C1045" i="1"/>
  <c r="H1044" i="1"/>
  <c r="G1044" i="1"/>
  <c r="D1044" i="1"/>
  <c r="C1044" i="1"/>
  <c r="H1043" i="1"/>
  <c r="G1043" i="1"/>
  <c r="D1043" i="1"/>
  <c r="C1043" i="1"/>
  <c r="H1042" i="1"/>
  <c r="G1042" i="1"/>
  <c r="D1042" i="1"/>
  <c r="C1042" i="1"/>
  <c r="G1041" i="1"/>
  <c r="D1041" i="1"/>
  <c r="H1041" i="1" s="1"/>
  <c r="C1041" i="1"/>
  <c r="C1040" i="1"/>
  <c r="H1039" i="1"/>
  <c r="D1039" i="1"/>
  <c r="G1039" i="1" s="1"/>
  <c r="C1039" i="1"/>
  <c r="H1038" i="1"/>
  <c r="G1038" i="1"/>
  <c r="D1038" i="1"/>
  <c r="C1038" i="1"/>
  <c r="H1037" i="1"/>
  <c r="G1037" i="1"/>
  <c r="D1037" i="1"/>
  <c r="C1037" i="1"/>
  <c r="H1036" i="1"/>
  <c r="G1036" i="1"/>
  <c r="D1036" i="1"/>
  <c r="C1036" i="1"/>
  <c r="H1035" i="1"/>
  <c r="D1035" i="1"/>
  <c r="G1035" i="1" s="1"/>
  <c r="C1035" i="1"/>
  <c r="C1034" i="1"/>
  <c r="D1033" i="1"/>
  <c r="H1033" i="1" s="1"/>
  <c r="C1033" i="1"/>
  <c r="H1032" i="1"/>
  <c r="G1032" i="1"/>
  <c r="D1032" i="1"/>
  <c r="C1032" i="1"/>
  <c r="D1031" i="1"/>
  <c r="H1031" i="1" s="1"/>
  <c r="C1031" i="1"/>
  <c r="D1030" i="1"/>
  <c r="H1030" i="1" s="1"/>
  <c r="C1030" i="1"/>
  <c r="D1029" i="1"/>
  <c r="H1029" i="1" s="1"/>
  <c r="C1029" i="1"/>
  <c r="H1028" i="1"/>
  <c r="G1028" i="1"/>
  <c r="D1028" i="1"/>
  <c r="C1028" i="1"/>
  <c r="D1027" i="1"/>
  <c r="H1027" i="1" s="1"/>
  <c r="C1027" i="1"/>
  <c r="H1026" i="1"/>
  <c r="G1026" i="1"/>
  <c r="D1026" i="1"/>
  <c r="C1026" i="1"/>
  <c r="G1025" i="1"/>
  <c r="D1025" i="1"/>
  <c r="H1025" i="1" s="1"/>
  <c r="C1025" i="1"/>
  <c r="C1024" i="1"/>
  <c r="D1023" i="1"/>
  <c r="H1023" i="1" s="1"/>
  <c r="C1023" i="1"/>
  <c r="D1022" i="1"/>
  <c r="H1022" i="1" s="1"/>
  <c r="C1022" i="1"/>
  <c r="H1021" i="1"/>
  <c r="G1021" i="1"/>
  <c r="D1021" i="1"/>
  <c r="C1021" i="1"/>
  <c r="D1020" i="1"/>
  <c r="H1020" i="1" s="1"/>
  <c r="C1020" i="1"/>
  <c r="H1019" i="1"/>
  <c r="G1019" i="1"/>
  <c r="D1019" i="1"/>
  <c r="C1019" i="1"/>
  <c r="C1018" i="1"/>
  <c r="C1017" i="1"/>
  <c r="H1016" i="1"/>
  <c r="G1016" i="1"/>
  <c r="D1016" i="1"/>
  <c r="C1016" i="1"/>
  <c r="H1015" i="1"/>
  <c r="D1015" i="1"/>
  <c r="G1015" i="1" s="1"/>
  <c r="C1015" i="1"/>
  <c r="H1014" i="1"/>
  <c r="D1014" i="1"/>
  <c r="G1014" i="1" s="1"/>
  <c r="C1014"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D917" i="1"/>
  <c r="G917" i="1" s="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G729" i="1" s="1"/>
  <c r="C729" i="1"/>
  <c r="H728" i="1"/>
  <c r="G728" i="1"/>
  <c r="D728" i="1"/>
  <c r="C728" i="1"/>
  <c r="H727" i="1"/>
  <c r="G727" i="1"/>
  <c r="D727" i="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G679" i="1"/>
  <c r="D679" i="1"/>
  <c r="H679" i="1" s="1"/>
  <c r="C679" i="1"/>
  <c r="H678" i="1"/>
  <c r="G678" i="1"/>
  <c r="D678" i="1"/>
  <c r="C678" i="1"/>
  <c r="G677" i="1"/>
  <c r="D677" i="1"/>
  <c r="H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D648" i="1"/>
  <c r="H648" i="1" s="1"/>
  <c r="C648" i="1"/>
  <c r="D647" i="1"/>
  <c r="H647" i="1" s="1"/>
  <c r="C647" i="1"/>
  <c r="D646" i="1"/>
  <c r="H646" i="1" s="1"/>
  <c r="C646" i="1"/>
  <c r="H645" i="1"/>
  <c r="G645" i="1"/>
  <c r="D645" i="1"/>
  <c r="C645" i="1"/>
  <c r="H636"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D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C615" i="1"/>
  <c r="H614" i="1"/>
  <c r="G614" i="1"/>
  <c r="D614" i="1"/>
  <c r="C614" i="1"/>
  <c r="H613" i="1"/>
  <c r="G613" i="1"/>
  <c r="D613" i="1"/>
  <c r="C613" i="1"/>
  <c r="H612" i="1"/>
  <c r="G612" i="1"/>
  <c r="D612" i="1"/>
  <c r="C612" i="1"/>
  <c r="H611" i="1"/>
  <c r="G611" i="1"/>
  <c r="D611" i="1"/>
  <c r="C611" i="1"/>
  <c r="D610" i="1"/>
  <c r="H609" i="1"/>
  <c r="G609" i="1"/>
  <c r="D609" i="1"/>
  <c r="C609" i="1"/>
  <c r="H608" i="1"/>
  <c r="G608" i="1"/>
  <c r="D608" i="1"/>
  <c r="C608" i="1"/>
  <c r="H607" i="1"/>
  <c r="G607" i="1"/>
  <c r="D607" i="1"/>
  <c r="C607" i="1"/>
  <c r="H606" i="1"/>
  <c r="G606" i="1"/>
  <c r="D606" i="1"/>
  <c r="C606" i="1"/>
  <c r="H605" i="1"/>
  <c r="G605" i="1"/>
  <c r="D605" i="1"/>
  <c r="C605" i="1"/>
  <c r="H604" i="1"/>
  <c r="G604" i="1"/>
  <c r="D604" i="1"/>
  <c r="C604"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7" i="1"/>
  <c r="G577" i="1"/>
  <c r="D577" i="1"/>
  <c r="C577" i="1"/>
  <c r="H576" i="1"/>
  <c r="G576" i="1"/>
  <c r="D576" i="1"/>
  <c r="C576" i="1"/>
  <c r="H575" i="1"/>
  <c r="G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D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8" i="1"/>
  <c r="G538" i="1"/>
  <c r="D538" i="1"/>
  <c r="C538" i="1"/>
  <c r="H537" i="1"/>
  <c r="G537" i="1"/>
  <c r="D537" i="1"/>
  <c r="C537" i="1"/>
  <c r="H536" i="1"/>
  <c r="C536" i="1"/>
  <c r="H535" i="1"/>
  <c r="G535" i="1"/>
  <c r="D535" i="1"/>
  <c r="C535" i="1"/>
  <c r="H534" i="1"/>
  <c r="G534" i="1"/>
  <c r="D534" i="1"/>
  <c r="C534" i="1"/>
  <c r="H533" i="1"/>
  <c r="G533" i="1"/>
  <c r="D533" i="1"/>
  <c r="C533" i="1"/>
  <c r="H532" i="1"/>
  <c r="G532" i="1"/>
  <c r="D532" i="1"/>
  <c r="C532" i="1"/>
  <c r="D531" i="1"/>
  <c r="H528" i="1"/>
  <c r="G528" i="1"/>
  <c r="D528" i="1"/>
  <c r="C528" i="1"/>
  <c r="H527" i="1"/>
  <c r="G527" i="1"/>
  <c r="D527" i="1"/>
  <c r="C527" i="1"/>
  <c r="H526" i="1"/>
  <c r="G526" i="1"/>
  <c r="D526" i="1"/>
  <c r="C526" i="1"/>
  <c r="H525" i="1"/>
  <c r="G525" i="1"/>
  <c r="D525" i="1"/>
  <c r="C525" i="1"/>
  <c r="H524" i="1"/>
  <c r="G524" i="1"/>
  <c r="D524" i="1"/>
  <c r="C524"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D504" i="1"/>
  <c r="H504" i="1" s="1"/>
  <c r="C504" i="1"/>
  <c r="D503" i="1"/>
  <c r="H503" i="1" s="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C423" i="1"/>
  <c r="C422" i="1"/>
  <c r="H416" i="1"/>
  <c r="G416" i="1"/>
  <c r="D416" i="1"/>
  <c r="C416" i="1"/>
  <c r="H415" i="1"/>
  <c r="G415" i="1"/>
  <c r="D415" i="1"/>
  <c r="C415" i="1"/>
  <c r="H414" i="1"/>
  <c r="G414" i="1"/>
  <c r="D414" i="1"/>
  <c r="C414" i="1"/>
  <c r="H411" i="1"/>
  <c r="G411" i="1"/>
  <c r="D411" i="1"/>
  <c r="C411" i="1"/>
  <c r="H410" i="1"/>
  <c r="G410" i="1"/>
  <c r="D410" i="1"/>
  <c r="C410" i="1"/>
  <c r="H409" i="1"/>
  <c r="G409" i="1"/>
  <c r="D409" i="1"/>
  <c r="C409" i="1"/>
  <c r="G408" i="1"/>
  <c r="D408" i="1"/>
  <c r="H408" i="1" s="1"/>
  <c r="C408" i="1"/>
  <c r="G407" i="1"/>
  <c r="D407" i="1"/>
  <c r="H407" i="1" s="1"/>
  <c r="C407" i="1"/>
  <c r="H406" i="1"/>
  <c r="G406" i="1"/>
  <c r="D406" i="1"/>
  <c r="C406" i="1"/>
  <c r="H405" i="1"/>
  <c r="C405" i="1"/>
  <c r="H404" i="1"/>
  <c r="G404" i="1"/>
  <c r="D404" i="1"/>
  <c r="C404" i="1"/>
  <c r="H403" i="1"/>
  <c r="G403" i="1"/>
  <c r="D403" i="1"/>
  <c r="C403" i="1"/>
  <c r="H402" i="1"/>
  <c r="G402" i="1"/>
  <c r="D402" i="1"/>
  <c r="C402"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D380" i="1"/>
  <c r="H380" i="1" s="1"/>
  <c r="C380" i="1"/>
  <c r="D379" i="1"/>
  <c r="H379" i="1" s="1"/>
  <c r="C379" i="1"/>
  <c r="H378" i="1"/>
  <c r="G378" i="1"/>
  <c r="D378" i="1"/>
  <c r="C378" i="1"/>
  <c r="G377" i="1"/>
  <c r="D377" i="1"/>
  <c r="H377" i="1" s="1"/>
  <c r="C377" i="1"/>
  <c r="D376" i="1"/>
  <c r="H376" i="1" s="1"/>
  <c r="C376" i="1"/>
  <c r="H375" i="1"/>
  <c r="G375" i="1"/>
  <c r="D375" i="1"/>
  <c r="C375" i="1"/>
  <c r="D374" i="1"/>
  <c r="H374" i="1" s="1"/>
  <c r="C374" i="1"/>
  <c r="H373" i="1"/>
  <c r="G373" i="1"/>
  <c r="D373" i="1"/>
  <c r="C373" i="1"/>
  <c r="H372" i="1"/>
  <c r="G372" i="1"/>
  <c r="D372" i="1"/>
  <c r="C372" i="1"/>
  <c r="H371" i="1"/>
  <c r="G371" i="1"/>
  <c r="D371" i="1"/>
  <c r="C371" i="1"/>
  <c r="H370" i="1"/>
  <c r="G370" i="1"/>
  <c r="D370" i="1"/>
  <c r="C370" i="1"/>
  <c r="H367" i="1"/>
  <c r="G367" i="1"/>
  <c r="D367" i="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C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G302" i="1"/>
  <c r="D302" i="1"/>
  <c r="H302" i="1" s="1"/>
  <c r="C302" i="1"/>
  <c r="D301" i="1"/>
  <c r="H301" i="1" s="1"/>
  <c r="C301" i="1"/>
  <c r="H300" i="1"/>
  <c r="G300" i="1"/>
  <c r="D300" i="1"/>
  <c r="C300" i="1"/>
  <c r="H299" i="1"/>
  <c r="G299" i="1"/>
  <c r="D299" i="1"/>
  <c r="C299" i="1"/>
  <c r="D298" i="1"/>
  <c r="H298" i="1" s="1"/>
  <c r="C298" i="1"/>
  <c r="H294" i="1"/>
  <c r="G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H271" i="1" s="1"/>
  <c r="C271" i="1"/>
  <c r="H268" i="1"/>
  <c r="G268" i="1"/>
  <c r="D268" i="1"/>
  <c r="C268" i="1"/>
  <c r="H267" i="1"/>
  <c r="D267" i="1"/>
  <c r="G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2" i="1"/>
  <c r="G232" i="1"/>
  <c r="D232" i="1"/>
  <c r="C232" i="1"/>
  <c r="H231" i="1"/>
  <c r="G231" i="1"/>
  <c r="D231" i="1"/>
  <c r="C231" i="1"/>
  <c r="H230" i="1"/>
  <c r="G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C217" i="1"/>
  <c r="H216" i="1"/>
  <c r="G216" i="1"/>
  <c r="D216" i="1"/>
  <c r="C216" i="1"/>
  <c r="H215" i="1"/>
  <c r="G215" i="1"/>
  <c r="D215" i="1"/>
  <c r="C215" i="1"/>
  <c r="H214" i="1"/>
  <c r="G214" i="1"/>
  <c r="D214" i="1"/>
  <c r="C214" i="1"/>
  <c r="H213" i="1"/>
  <c r="D213" i="1"/>
  <c r="G213" i="1" s="1"/>
  <c r="C213" i="1"/>
  <c r="D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C204" i="1"/>
  <c r="H203" i="1"/>
  <c r="G203" i="1"/>
  <c r="D203" i="1"/>
  <c r="C203" i="1"/>
  <c r="H202" i="1"/>
  <c r="G202" i="1"/>
  <c r="D202" i="1"/>
  <c r="C202" i="1"/>
  <c r="H201" i="1"/>
  <c r="G201" i="1"/>
  <c r="D201" i="1"/>
  <c r="C201" i="1"/>
  <c r="H200" i="1"/>
  <c r="G200" i="1"/>
  <c r="D200" i="1"/>
  <c r="C200" i="1"/>
  <c r="D199" i="1"/>
  <c r="H197" i="1"/>
  <c r="G197" i="1"/>
  <c r="D197" i="1"/>
  <c r="C197" i="1"/>
  <c r="H196" i="1"/>
  <c r="G196" i="1"/>
  <c r="D196" i="1"/>
  <c r="C196" i="1"/>
  <c r="H195" i="1"/>
  <c r="G195" i="1"/>
  <c r="D195" i="1"/>
  <c r="C195" i="1"/>
  <c r="G194" i="1"/>
  <c r="D194" i="1"/>
  <c r="H194" i="1" s="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D184" i="1"/>
  <c r="H184" i="1" s="1"/>
  <c r="C184" i="1"/>
  <c r="D183" i="1"/>
  <c r="H183" i="1" s="1"/>
  <c r="C183" i="1"/>
  <c r="D182" i="1"/>
  <c r="H182" i="1" s="1"/>
  <c r="C182" i="1"/>
  <c r="H181" i="1"/>
  <c r="G181" i="1"/>
  <c r="D181" i="1"/>
  <c r="C181" i="1"/>
  <c r="H180" i="1"/>
  <c r="G180" i="1"/>
  <c r="D180" i="1"/>
  <c r="C180" i="1"/>
  <c r="H179" i="1"/>
  <c r="G179" i="1"/>
  <c r="D179" i="1"/>
  <c r="C179" i="1"/>
  <c r="H178" i="1"/>
  <c r="D178" i="1"/>
  <c r="G178" i="1" s="1"/>
  <c r="C178" i="1"/>
  <c r="H177" i="1"/>
  <c r="D177" i="1"/>
  <c r="G177" i="1" s="1"/>
  <c r="C177" i="1"/>
  <c r="H176" i="1"/>
  <c r="G176" i="1"/>
  <c r="D176" i="1"/>
  <c r="C176" i="1"/>
  <c r="H175" i="1"/>
  <c r="D175" i="1"/>
  <c r="G175" i="1" s="1"/>
  <c r="C175" i="1"/>
  <c r="H174" i="1"/>
  <c r="C174" i="1"/>
  <c r="H173" i="1"/>
  <c r="G173" i="1"/>
  <c r="D173" i="1"/>
  <c r="C173" i="1"/>
  <c r="H172" i="1"/>
  <c r="G172" i="1"/>
  <c r="D172" i="1"/>
  <c r="C172" i="1"/>
  <c r="H171" i="1"/>
  <c r="G171" i="1"/>
  <c r="D171" i="1"/>
  <c r="C171" i="1"/>
  <c r="H170" i="1"/>
  <c r="G170" i="1"/>
  <c r="D170" i="1"/>
  <c r="C170" i="1"/>
  <c r="G169" i="1"/>
  <c r="D169" i="1"/>
  <c r="H169" i="1" s="1"/>
  <c r="C169" i="1"/>
  <c r="G168" i="1"/>
  <c r="D168" i="1"/>
  <c r="H168" i="1" s="1"/>
  <c r="C168" i="1"/>
  <c r="H167" i="1"/>
  <c r="G167" i="1"/>
  <c r="D167" i="1"/>
  <c r="C167" i="1"/>
  <c r="D166" i="1"/>
  <c r="H166" i="1" s="1"/>
  <c r="C166" i="1"/>
  <c r="H165" i="1"/>
  <c r="G165" i="1"/>
  <c r="D165" i="1"/>
  <c r="C165" i="1"/>
  <c r="G164" i="1"/>
  <c r="D164" i="1"/>
  <c r="H164" i="1" s="1"/>
  <c r="C164" i="1"/>
  <c r="H163" i="1"/>
  <c r="D163" i="1"/>
  <c r="G163" i="1" s="1"/>
  <c r="C163" i="1"/>
  <c r="D162" i="1"/>
  <c r="H162" i="1" s="1"/>
  <c r="C162" i="1"/>
  <c r="D161" i="1"/>
  <c r="H161" i="1" s="1"/>
  <c r="C161" i="1"/>
  <c r="D159" i="1"/>
  <c r="H159" i="1" s="1"/>
  <c r="C159" i="1"/>
  <c r="D158" i="1"/>
  <c r="H158" i="1" s="1"/>
  <c r="C158" i="1"/>
  <c r="H157" i="1"/>
  <c r="G157" i="1"/>
  <c r="D157" i="1"/>
  <c r="C157" i="1"/>
  <c r="D156" i="1"/>
  <c r="H155" i="1"/>
  <c r="G155" i="1"/>
  <c r="D155" i="1"/>
  <c r="C155" i="1"/>
  <c r="H154" i="1"/>
  <c r="G154" i="1"/>
  <c r="D154" i="1"/>
  <c r="C154" i="1"/>
  <c r="H153" i="1"/>
  <c r="G153" i="1"/>
  <c r="D153" i="1"/>
  <c r="C153" i="1"/>
  <c r="H152" i="1"/>
  <c r="G152" i="1"/>
  <c r="D152" i="1"/>
  <c r="C152" i="1"/>
  <c r="H151" i="1"/>
  <c r="G151" i="1"/>
  <c r="D151" i="1"/>
  <c r="C151" i="1"/>
  <c r="D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D136" i="1"/>
  <c r="H135" i="1"/>
  <c r="G135" i="1"/>
  <c r="D135" i="1"/>
  <c r="C135" i="1"/>
  <c r="H134" i="1"/>
  <c r="G134" i="1"/>
  <c r="D134" i="1"/>
  <c r="C134" i="1"/>
  <c r="G133" i="1"/>
  <c r="D133" i="1"/>
  <c r="H133" i="1" s="1"/>
  <c r="C133" i="1"/>
  <c r="H132" i="1"/>
  <c r="G132" i="1"/>
  <c r="D132" i="1"/>
  <c r="C132" i="1"/>
  <c r="C131" i="1"/>
  <c r="H129" i="1"/>
  <c r="G129" i="1"/>
  <c r="D129" i="1"/>
  <c r="C129" i="1"/>
  <c r="H128" i="1"/>
  <c r="G128" i="1"/>
  <c r="D128" i="1"/>
  <c r="C128" i="1"/>
  <c r="H127" i="1"/>
  <c r="G127" i="1"/>
  <c r="D127" i="1"/>
  <c r="C127" i="1"/>
  <c r="H126" i="1"/>
  <c r="G126" i="1"/>
  <c r="D126" i="1"/>
  <c r="C126" i="1"/>
  <c r="D125" i="1"/>
  <c r="D124" i="1"/>
  <c r="H124" i="1" s="1"/>
  <c r="C124" i="1"/>
  <c r="H123" i="1"/>
  <c r="G123" i="1"/>
  <c r="D123" i="1"/>
  <c r="C123"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H107" i="1"/>
  <c r="G107" i="1"/>
  <c r="D107" i="1"/>
  <c r="C107" i="1"/>
  <c r="H106" i="1"/>
  <c r="G106" i="1"/>
  <c r="D106" i="1"/>
  <c r="C106" i="1"/>
  <c r="H105" i="1"/>
  <c r="G105" i="1"/>
  <c r="D105" i="1"/>
  <c r="C105" i="1"/>
  <c r="H104" i="1"/>
  <c r="G104" i="1"/>
  <c r="D104" i="1"/>
  <c r="C104"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D79" i="1"/>
  <c r="H77" i="1"/>
  <c r="G77" i="1"/>
  <c r="D77" i="1"/>
  <c r="C77" i="1"/>
  <c r="H76" i="1"/>
  <c r="D76" i="1"/>
  <c r="G76" i="1" s="1"/>
  <c r="C76" i="1"/>
  <c r="H75" i="1"/>
  <c r="G75" i="1"/>
  <c r="D75" i="1"/>
  <c r="C75" i="1"/>
  <c r="H74" i="1"/>
  <c r="G74" i="1"/>
  <c r="D74" i="1"/>
  <c r="C74" i="1"/>
  <c r="H73" i="1"/>
  <c r="C73" i="1"/>
  <c r="H72" i="1"/>
  <c r="G72" i="1"/>
  <c r="D72" i="1"/>
  <c r="C72" i="1"/>
  <c r="H71" i="1"/>
  <c r="G71" i="1"/>
  <c r="D71" i="1"/>
  <c r="C71" i="1"/>
  <c r="H70" i="1"/>
  <c r="G70" i="1"/>
  <c r="D70" i="1"/>
  <c r="C70" i="1"/>
  <c r="H69" i="1"/>
  <c r="G69" i="1"/>
  <c r="D69" i="1"/>
  <c r="C69" i="1"/>
  <c r="H68" i="1"/>
  <c r="G68" i="1"/>
  <c r="D68" i="1"/>
  <c r="C68" i="1"/>
  <c r="D67" i="1"/>
  <c r="H66" i="1"/>
  <c r="D66" i="1"/>
  <c r="G66" i="1" s="1"/>
  <c r="C66" i="1"/>
  <c r="H65" i="1"/>
  <c r="G65" i="1"/>
  <c r="D65" i="1"/>
  <c r="C65" i="1"/>
  <c r="H63" i="1"/>
  <c r="G63" i="1"/>
  <c r="D63" i="1"/>
  <c r="C63" i="1"/>
  <c r="H62" i="1"/>
  <c r="G62" i="1"/>
  <c r="D62" i="1"/>
  <c r="C62" i="1"/>
  <c r="H61" i="1"/>
  <c r="G61" i="1"/>
  <c r="D61" i="1"/>
  <c r="C61" i="1"/>
  <c r="H60" i="1"/>
  <c r="G60" i="1"/>
  <c r="D60" i="1"/>
  <c r="C60" i="1"/>
  <c r="H59" i="1"/>
  <c r="G59" i="1"/>
  <c r="D59" i="1"/>
  <c r="C59" i="1"/>
  <c r="H58" i="1"/>
  <c r="G58" i="1"/>
  <c r="D58" i="1"/>
  <c r="C58" i="1"/>
  <c r="H56" i="1"/>
  <c r="G56" i="1"/>
  <c r="D56" i="1"/>
  <c r="C56" i="1"/>
  <c r="H55" i="1"/>
  <c r="G55" i="1"/>
  <c r="D55" i="1"/>
  <c r="C55" i="1"/>
  <c r="H53" i="1"/>
  <c r="G53" i="1"/>
  <c r="D53" i="1"/>
  <c r="C53" i="1"/>
  <c r="H52" i="1"/>
  <c r="G52" i="1"/>
  <c r="D52" i="1"/>
  <c r="C52" i="1"/>
  <c r="H51" i="1"/>
  <c r="G51" i="1"/>
  <c r="D51" i="1"/>
  <c r="C51" i="1"/>
  <c r="H50" i="1"/>
  <c r="G50" i="1"/>
  <c r="D50" i="1"/>
  <c r="C50" i="1"/>
  <c r="D49" i="1"/>
  <c r="H48" i="1"/>
  <c r="G48" i="1"/>
  <c r="D48" i="1"/>
  <c r="C48" i="1"/>
  <c r="H47" i="1"/>
  <c r="G47" i="1"/>
  <c r="D47" i="1"/>
  <c r="C47" i="1"/>
  <c r="H44" i="1"/>
  <c r="G44" i="1"/>
  <c r="D44" i="1"/>
  <c r="C44" i="1"/>
  <c r="H43" i="1"/>
  <c r="G43" i="1"/>
  <c r="D43" i="1"/>
  <c r="C43" i="1"/>
  <c r="H42" i="1"/>
  <c r="G42" i="1"/>
  <c r="D42" i="1"/>
  <c r="C42" i="1"/>
  <c r="H41" i="1"/>
  <c r="G41" i="1"/>
  <c r="D41" i="1"/>
  <c r="C41" i="1"/>
  <c r="H40" i="1"/>
  <c r="G40" i="1"/>
  <c r="D40" i="1"/>
  <c r="C40" i="1"/>
  <c r="H39" i="1"/>
  <c r="G39" i="1"/>
  <c r="C39" i="1"/>
  <c r="H38" i="1"/>
  <c r="G38" i="1"/>
  <c r="D38" i="1"/>
  <c r="C38" i="1"/>
  <c r="H37" i="1"/>
  <c r="G37" i="1"/>
  <c r="D37" i="1"/>
  <c r="C37" i="1"/>
  <c r="H36" i="1"/>
  <c r="G36" i="1"/>
  <c r="D36" i="1"/>
  <c r="C36" i="1"/>
  <c r="D35" i="1"/>
  <c r="H34" i="1"/>
  <c r="G34" i="1"/>
  <c r="D34" i="1"/>
  <c r="C34" i="1"/>
  <c r="H33" i="1"/>
  <c r="G33" i="1"/>
  <c r="D33" i="1"/>
  <c r="C33" i="1"/>
  <c r="H31" i="1"/>
  <c r="G31" i="1"/>
  <c r="D31" i="1"/>
  <c r="C31" i="1"/>
  <c r="H30" i="1"/>
  <c r="G30" i="1"/>
  <c r="D30" i="1"/>
  <c r="C30" i="1"/>
  <c r="H29" i="1"/>
  <c r="G29" i="1"/>
  <c r="D29" i="1"/>
  <c r="C29" i="1"/>
  <c r="H28" i="1"/>
  <c r="G28" i="1"/>
  <c r="D28" i="1"/>
  <c r="C28" i="1"/>
  <c r="H27" i="1"/>
  <c r="G27" i="1"/>
  <c r="D27" i="1"/>
  <c r="C27" i="1"/>
  <c r="H26" i="1"/>
  <c r="G26" i="1"/>
  <c r="D26" i="1"/>
  <c r="C26" i="1"/>
  <c r="H25" i="1"/>
  <c r="G25" i="1"/>
  <c r="C25" i="1"/>
  <c r="H24" i="1"/>
  <c r="G24" i="1"/>
  <c r="D24" i="1"/>
  <c r="C24" i="1"/>
  <c r="H23" i="1"/>
  <c r="G23" i="1"/>
  <c r="D23" i="1"/>
  <c r="C23" i="1"/>
  <c r="H22" i="1"/>
  <c r="G22" i="1"/>
  <c r="D22" i="1"/>
  <c r="C22" i="1"/>
  <c r="H21" i="1"/>
  <c r="G21" i="1"/>
  <c r="D21" i="1"/>
  <c r="C21" i="1"/>
  <c r="H20" i="1"/>
  <c r="G20" i="1"/>
  <c r="D20" i="1"/>
  <c r="C20" i="1"/>
  <c r="H19" i="1"/>
  <c r="G19" i="1"/>
  <c r="C19" i="1"/>
  <c r="H18" i="1"/>
  <c r="G18" i="1"/>
  <c r="D18" i="1"/>
  <c r="C18" i="1"/>
  <c r="H17" i="1"/>
  <c r="G17" i="1"/>
  <c r="D17" i="1"/>
  <c r="C17" i="1"/>
  <c r="H16" i="1"/>
  <c r="G16" i="1"/>
  <c r="D16" i="1"/>
  <c r="C16" i="1"/>
  <c r="H15" i="1"/>
  <c r="G15" i="1"/>
  <c r="D15" i="1"/>
  <c r="C15" i="1"/>
  <c r="H14" i="1"/>
  <c r="G14" i="1"/>
  <c r="D14" i="1"/>
  <c r="C14" i="1"/>
  <c r="H13" i="1"/>
  <c r="G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G1556" i="1" l="1"/>
  <c r="D1556" i="1"/>
  <c r="D22" i="7"/>
  <c r="H1558" i="1"/>
  <c r="E37" i="9"/>
  <c r="B37" i="9" s="1"/>
  <c r="F236" i="9"/>
  <c r="B236" i="9" s="1"/>
  <c r="E327" i="9"/>
  <c r="B327" i="9" s="1"/>
  <c r="E320" i="9"/>
  <c r="B320" i="9" s="1"/>
  <c r="E326" i="9"/>
  <c r="I41" i="3"/>
  <c r="H1683" i="1"/>
  <c r="H1623" i="1"/>
  <c r="H1614" i="1"/>
  <c r="G1614" i="1"/>
  <c r="G1618" i="1"/>
  <c r="D25" i="8"/>
  <c r="C1602" i="1" s="1"/>
  <c r="H1599" i="1"/>
  <c r="H1595" i="1"/>
  <c r="H1591" i="1"/>
  <c r="H1583" i="1"/>
  <c r="G1586" i="1"/>
  <c r="D1510" i="1"/>
  <c r="I30" i="3"/>
  <c r="F114" i="6"/>
  <c r="E296" i="5"/>
  <c r="D1300" i="1" s="1"/>
  <c r="G1389" i="1"/>
  <c r="G1388" i="1"/>
  <c r="G1387" i="1"/>
  <c r="G1386" i="1"/>
  <c r="G1385" i="1"/>
  <c r="G635" i="1"/>
  <c r="G423" i="1"/>
  <c r="H423" i="1"/>
  <c r="F428" i="4"/>
  <c r="G1201" i="1"/>
  <c r="G1202" i="1"/>
  <c r="F197" i="5"/>
  <c r="G1384" i="1"/>
  <c r="G1383" i="1"/>
  <c r="G1340" i="1"/>
  <c r="G1339" i="1"/>
  <c r="G1311" i="1"/>
  <c r="G1306" i="1"/>
  <c r="G1305" i="1"/>
  <c r="G1266" i="1"/>
  <c r="D1264" i="1"/>
  <c r="G1265" i="1"/>
  <c r="E303" i="9"/>
  <c r="B303" i="9" s="1"/>
  <c r="G1258" i="1"/>
  <c r="G1256" i="1"/>
  <c r="G1257" i="1"/>
  <c r="G1251" i="1"/>
  <c r="E340" i="9"/>
  <c r="B340" i="9" s="1"/>
  <c r="G1200" i="1"/>
  <c r="G1198" i="1"/>
  <c r="G1185" i="1"/>
  <c r="H1185" i="1"/>
  <c r="E178" i="5"/>
  <c r="D1182" i="1" s="1"/>
  <c r="H1182" i="1" s="1"/>
  <c r="F181" i="5"/>
  <c r="G1087" i="1"/>
  <c r="H1087" i="1"/>
  <c r="F82" i="5"/>
  <c r="E307" i="9"/>
  <c r="B307" i="9" s="1"/>
  <c r="G1060" i="1"/>
  <c r="G1057" i="1"/>
  <c r="G1059" i="1"/>
  <c r="F52" i="5"/>
  <c r="G1050" i="1"/>
  <c r="G1052" i="1"/>
  <c r="F45" i="5"/>
  <c r="G1033" i="1"/>
  <c r="G1031" i="1"/>
  <c r="G1030" i="1"/>
  <c r="G1029" i="1"/>
  <c r="G1027" i="1"/>
  <c r="G1023" i="1"/>
  <c r="G1022" i="1"/>
  <c r="G1020" i="1"/>
  <c r="H1013" i="1"/>
  <c r="H729" i="1"/>
  <c r="E35" i="9"/>
  <c r="B35" i="9" s="1"/>
  <c r="G648" i="1"/>
  <c r="G647" i="1"/>
  <c r="G646" i="1"/>
  <c r="E159" i="9"/>
  <c r="B159" i="9" s="1"/>
  <c r="E597" i="4"/>
  <c r="D591" i="1" s="1"/>
  <c r="G503" i="1"/>
  <c r="G504" i="1"/>
  <c r="F267" i="9"/>
  <c r="B267" i="9" s="1"/>
  <c r="G376" i="1"/>
  <c r="G381" i="1"/>
  <c r="G380" i="1"/>
  <c r="G379" i="1"/>
  <c r="G374" i="1"/>
  <c r="G318" i="1"/>
  <c r="G301" i="1"/>
  <c r="G422" i="1"/>
  <c r="H422" i="1"/>
  <c r="G298" i="1"/>
  <c r="G271" i="1"/>
  <c r="E273" i="4"/>
  <c r="D269" i="1" s="1"/>
  <c r="E83" i="9"/>
  <c r="B83" i="9" s="1"/>
  <c r="F247" i="9"/>
  <c r="B247" i="9" s="1"/>
  <c r="E82" i="9"/>
  <c r="B82" i="9" s="1"/>
  <c r="F243" i="9"/>
  <c r="B243" i="9" s="1"/>
  <c r="D190" i="1"/>
  <c r="G184" i="1"/>
  <c r="G183" i="1"/>
  <c r="G182" i="1"/>
  <c r="F178" i="4"/>
  <c r="F239" i="9"/>
  <c r="B239" i="9" s="1"/>
  <c r="E51" i="9"/>
  <c r="E50" i="9"/>
  <c r="B50" i="9" s="1"/>
  <c r="G166" i="1"/>
  <c r="G161" i="1"/>
  <c r="G162" i="1"/>
  <c r="G159" i="1"/>
  <c r="G158" i="1"/>
  <c r="B237" i="9"/>
  <c r="G124" i="1"/>
  <c r="E34" i="9"/>
  <c r="B34" i="9" s="1"/>
  <c r="C45" i="1"/>
  <c r="C121" i="1"/>
  <c r="G1557" i="1"/>
  <c r="J1557" i="1"/>
  <c r="G1559" i="1"/>
  <c r="J1559" i="1"/>
  <c r="G1561" i="1"/>
  <c r="J1561" i="1"/>
  <c r="G1579" i="1"/>
  <c r="J1579" i="1"/>
  <c r="G1581" i="1"/>
  <c r="J1581" i="1"/>
  <c r="H1604" i="1"/>
  <c r="G1604" i="1"/>
  <c r="H1624" i="1"/>
  <c r="G1624" i="1"/>
  <c r="H1632" i="1"/>
  <c r="G1632" i="1"/>
  <c r="H1636" i="1"/>
  <c r="G1636" i="1"/>
  <c r="H1640" i="1"/>
  <c r="G1640" i="1"/>
  <c r="H1656" i="1"/>
  <c r="G1656" i="1"/>
  <c r="H1660" i="1"/>
  <c r="G1660" i="1"/>
  <c r="H1676" i="1"/>
  <c r="G1676" i="1"/>
  <c r="H1680" i="1"/>
  <c r="G1680" i="1"/>
  <c r="H1684" i="1"/>
  <c r="G1684" i="1"/>
  <c r="G224" i="9"/>
  <c r="E224" i="9" s="1"/>
  <c r="B224" i="9" s="1"/>
  <c r="G216" i="9"/>
  <c r="E216" i="9" s="1"/>
  <c r="B216" i="9" s="1"/>
  <c r="C4" i="1"/>
  <c r="F8" i="4"/>
  <c r="D46" i="1"/>
  <c r="E49" i="4"/>
  <c r="D45" i="1" s="1"/>
  <c r="F83" i="4"/>
  <c r="D82" i="4"/>
  <c r="C79" i="1"/>
  <c r="F107" i="4"/>
  <c r="D106" i="4"/>
  <c r="C103" i="1"/>
  <c r="D122" i="1"/>
  <c r="E125" i="4"/>
  <c r="D121" i="1" s="1"/>
  <c r="F141" i="4"/>
  <c r="D140" i="4"/>
  <c r="C137" i="1"/>
  <c r="F160" i="4"/>
  <c r="C156" i="1"/>
  <c r="F203" i="4"/>
  <c r="C199" i="1"/>
  <c r="F216" i="4"/>
  <c r="C212" i="1"/>
  <c r="E321" i="4"/>
  <c r="D317" i="1"/>
  <c r="F426" i="4"/>
  <c r="D647" i="4"/>
  <c r="C421" i="1"/>
  <c r="F466" i="4"/>
  <c r="C460" i="1"/>
  <c r="F585" i="4"/>
  <c r="D584" i="4"/>
  <c r="C579" i="1"/>
  <c r="F609" i="4"/>
  <c r="D597" i="4"/>
  <c r="C603" i="1"/>
  <c r="F616" i="4"/>
  <c r="C610" i="1"/>
  <c r="F630" i="4"/>
  <c r="D629" i="4"/>
  <c r="C624" i="1"/>
  <c r="F656" i="4"/>
  <c r="C649" i="1"/>
  <c r="D1024" i="1"/>
  <c r="F19" i="5"/>
  <c r="F63" i="5"/>
  <c r="C1068" i="1"/>
  <c r="G220" i="9"/>
  <c r="E220" i="9" s="1"/>
  <c r="B220" i="9" s="1"/>
  <c r="D4" i="1"/>
  <c r="E7" i="4"/>
  <c r="F58" i="4"/>
  <c r="C54" i="1"/>
  <c r="F61" i="4"/>
  <c r="C57" i="1"/>
  <c r="C130" i="1"/>
  <c r="F135" i="4"/>
  <c r="F154" i="4"/>
  <c r="D153" i="4"/>
  <c r="C150" i="1"/>
  <c r="E164" i="4"/>
  <c r="F274" i="4"/>
  <c r="D273" i="4"/>
  <c r="C270" i="1"/>
  <c r="F346" i="4"/>
  <c r="C341" i="1"/>
  <c r="F349" i="4"/>
  <c r="C344" i="1"/>
  <c r="F374" i="4"/>
  <c r="D373" i="4"/>
  <c r="C369" i="1"/>
  <c r="F393" i="4"/>
  <c r="C388" i="1"/>
  <c r="F406" i="4"/>
  <c r="C401" i="1"/>
  <c r="F431" i="4"/>
  <c r="C425" i="1"/>
  <c r="F536" i="4"/>
  <c r="C530" i="1"/>
  <c r="F545" i="4"/>
  <c r="C539" i="1"/>
  <c r="E584" i="4"/>
  <c r="D578" i="1" s="1"/>
  <c r="D579" i="1"/>
  <c r="E647" i="4"/>
  <c r="D641" i="1" s="1"/>
  <c r="E12" i="5"/>
  <c r="D1018" i="1"/>
  <c r="F13" i="5"/>
  <c r="F255" i="5"/>
  <c r="C1259" i="1"/>
  <c r="G1565" i="1"/>
  <c r="I1565" i="1" s="1"/>
  <c r="G1569" i="1"/>
  <c r="G1571" i="1"/>
  <c r="G1574" i="1"/>
  <c r="J1574" i="1"/>
  <c r="H1592" i="1"/>
  <c r="G1592" i="1"/>
  <c r="H1596" i="1"/>
  <c r="G1596" i="1"/>
  <c r="H1600" i="1"/>
  <c r="G1600" i="1"/>
  <c r="H1616" i="1"/>
  <c r="G1616" i="1"/>
  <c r="H1620" i="1"/>
  <c r="G1620" i="1"/>
  <c r="H1644" i="1"/>
  <c r="G1644" i="1"/>
  <c r="H1648" i="1"/>
  <c r="G1648" i="1"/>
  <c r="H1652" i="1"/>
  <c r="G1652" i="1"/>
  <c r="H1668" i="1"/>
  <c r="G1668" i="1"/>
  <c r="H1672" i="1"/>
  <c r="G1672" i="1"/>
  <c r="G1549" i="1"/>
  <c r="I1549" i="1" s="1"/>
  <c r="J1549" i="1"/>
  <c r="G1551" i="1"/>
  <c r="I1551" i="1" s="1"/>
  <c r="J1551" i="1"/>
  <c r="G1553" i="1"/>
  <c r="I1553" i="1" s="1"/>
  <c r="J1553" i="1"/>
  <c r="H1557" i="1"/>
  <c r="G1558" i="1"/>
  <c r="I1558" i="1" s="1"/>
  <c r="H1559" i="1"/>
  <c r="G1560" i="1"/>
  <c r="I1560" i="1" s="1"/>
  <c r="H1561" i="1"/>
  <c r="G1562" i="1"/>
  <c r="I1562" i="1" s="1"/>
  <c r="H1563" i="1"/>
  <c r="J1565" i="1"/>
  <c r="J1567" i="1"/>
  <c r="G1578" i="1"/>
  <c r="I1578" i="1" s="1"/>
  <c r="H1579" i="1"/>
  <c r="G1580" i="1"/>
  <c r="I1580" i="1" s="1"/>
  <c r="H1581" i="1"/>
  <c r="G1605" i="1"/>
  <c r="G1625" i="1"/>
  <c r="G1629" i="1"/>
  <c r="G1633" i="1"/>
  <c r="G1637" i="1"/>
  <c r="G1641" i="1"/>
  <c r="G1657" i="1"/>
  <c r="G1661" i="1"/>
  <c r="G1677" i="1"/>
  <c r="G1681" i="1"/>
  <c r="G1685" i="1"/>
  <c r="F77" i="4"/>
  <c r="E82" i="4"/>
  <c r="D78" i="1" s="1"/>
  <c r="D87" i="1"/>
  <c r="F98" i="4"/>
  <c r="C94" i="1"/>
  <c r="F112" i="4"/>
  <c r="C108" i="1"/>
  <c r="E134" i="4"/>
  <c r="D130" i="1" s="1"/>
  <c r="E262" i="4"/>
  <c r="D258" i="1" s="1"/>
  <c r="D259" i="1"/>
  <c r="E361" i="4"/>
  <c r="D361" i="1"/>
  <c r="E373" i="4"/>
  <c r="D368" i="1" s="1"/>
  <c r="D369" i="1"/>
  <c r="E522" i="4"/>
  <c r="D516" i="1" s="1"/>
  <c r="D523" i="1"/>
  <c r="G226" i="9"/>
  <c r="E226" i="9" s="1"/>
  <c r="B226" i="9" s="1"/>
  <c r="F537" i="4"/>
  <c r="C531" i="1"/>
  <c r="F572" i="4"/>
  <c r="D571" i="4"/>
  <c r="C566" i="1"/>
  <c r="E648" i="4"/>
  <c r="D642" i="1" s="1"/>
  <c r="D1040" i="1"/>
  <c r="F35" i="5"/>
  <c r="G314" i="9"/>
  <c r="F89" i="5"/>
  <c r="D88" i="5"/>
  <c r="C1094" i="1"/>
  <c r="F136" i="5"/>
  <c r="D135" i="5"/>
  <c r="C1141" i="1"/>
  <c r="F143" i="5"/>
  <c r="C1148" i="1"/>
  <c r="F28" i="6"/>
  <c r="C1424" i="1"/>
  <c r="F89" i="6"/>
  <c r="C1485" i="1"/>
  <c r="E5" i="7"/>
  <c r="D1539" i="1"/>
  <c r="G174" i="9"/>
  <c r="E174" i="9" s="1"/>
  <c r="B174" i="9" s="1"/>
  <c r="G1567" i="1"/>
  <c r="I1567" i="1" s="1"/>
  <c r="G1576" i="1"/>
  <c r="J1576" i="1"/>
  <c r="H1584" i="1"/>
  <c r="G1584" i="1"/>
  <c r="H1588" i="1"/>
  <c r="G1588" i="1"/>
  <c r="H1608" i="1"/>
  <c r="G1608" i="1"/>
  <c r="H1612" i="1"/>
  <c r="G1612" i="1"/>
  <c r="H1664" i="1"/>
  <c r="G1664" i="1"/>
  <c r="G131" i="1"/>
  <c r="G1046" i="1"/>
  <c r="H1542" i="1"/>
  <c r="G1542" i="1"/>
  <c r="H1544" i="1"/>
  <c r="G1544" i="1"/>
  <c r="I1544" i="1" s="1"/>
  <c r="H1546" i="1"/>
  <c r="G1546" i="1"/>
  <c r="H1556" i="1"/>
  <c r="J1558" i="1"/>
  <c r="J1560" i="1"/>
  <c r="J1562" i="1"/>
  <c r="G1564" i="1"/>
  <c r="I1564" i="1" s="1"/>
  <c r="J1564" i="1"/>
  <c r="G1566" i="1"/>
  <c r="I1566" i="1" s="1"/>
  <c r="J1566" i="1"/>
  <c r="G1568" i="1"/>
  <c r="I1568" i="1" s="1"/>
  <c r="J1568" i="1"/>
  <c r="H1569" i="1"/>
  <c r="G1570" i="1"/>
  <c r="I1570" i="1" s="1"/>
  <c r="J1570" i="1"/>
  <c r="H1574" i="1"/>
  <c r="H1576" i="1"/>
  <c r="G1585" i="1"/>
  <c r="G1589" i="1"/>
  <c r="G1593" i="1"/>
  <c r="G1597" i="1"/>
  <c r="G1601" i="1"/>
  <c r="G1609" i="1"/>
  <c r="G1613" i="1"/>
  <c r="G1617" i="1"/>
  <c r="D7" i="4"/>
  <c r="C32" i="1"/>
  <c r="F36" i="4"/>
  <c r="F39" i="4"/>
  <c r="C35" i="1"/>
  <c r="F50" i="4"/>
  <c r="C46" i="1"/>
  <c r="F53" i="4"/>
  <c r="C49" i="1"/>
  <c r="C64" i="1"/>
  <c r="F68" i="4"/>
  <c r="F71" i="4"/>
  <c r="C67" i="1"/>
  <c r="E106" i="4"/>
  <c r="D102" i="1" s="1"/>
  <c r="D108" i="1"/>
  <c r="C122" i="1"/>
  <c r="F126" i="4"/>
  <c r="F129" i="4"/>
  <c r="C125" i="1"/>
  <c r="F189" i="4"/>
  <c r="C185" i="1"/>
  <c r="D202" i="4"/>
  <c r="E230" i="4"/>
  <c r="D226" i="1" s="1"/>
  <c r="D230" i="4"/>
  <c r="F237" i="4"/>
  <c r="C233" i="1"/>
  <c r="F246" i="4"/>
  <c r="C242" i="1"/>
  <c r="D321" i="4"/>
  <c r="D426" i="1"/>
  <c r="E431" i="4"/>
  <c r="F479" i="4"/>
  <c r="C473" i="1"/>
  <c r="D1034" i="1"/>
  <c r="F29" i="5"/>
  <c r="C1075" i="1"/>
  <c r="E135" i="5"/>
  <c r="D1140" i="1" s="1"/>
  <c r="D1141" i="1"/>
  <c r="F204" i="5"/>
  <c r="D203" i="5"/>
  <c r="C1208" i="1"/>
  <c r="F211" i="5"/>
  <c r="C1215" i="1"/>
  <c r="F291" i="5"/>
  <c r="C1295" i="1"/>
  <c r="D296" i="5"/>
  <c r="F297" i="5"/>
  <c r="C1301" i="1"/>
  <c r="D51" i="8"/>
  <c r="C1628" i="1" s="1"/>
  <c r="C1634" i="1"/>
  <c r="F170" i="4"/>
  <c r="D164" i="4"/>
  <c r="E202" i="4"/>
  <c r="D198" i="1" s="1"/>
  <c r="D262" i="4"/>
  <c r="F269" i="4"/>
  <c r="D309" i="4"/>
  <c r="F314" i="4"/>
  <c r="F412" i="4"/>
  <c r="D648" i="4"/>
  <c r="E536" i="4"/>
  <c r="G156" i="9"/>
  <c r="E156" i="9" s="1"/>
  <c r="B156" i="9" s="1"/>
  <c r="F607" i="4"/>
  <c r="D7" i="5"/>
  <c r="F12" i="5"/>
  <c r="F71" i="5"/>
  <c r="E70" i="5"/>
  <c r="F70" i="5" s="1"/>
  <c r="E251" i="5"/>
  <c r="D274" i="5"/>
  <c r="F277" i="5"/>
  <c r="G296" i="9"/>
  <c r="E296" i="9" s="1"/>
  <c r="B296" i="9" s="1"/>
  <c r="G179" i="9"/>
  <c r="E179" i="9" s="1"/>
  <c r="B179" i="9" s="1"/>
  <c r="G175" i="9"/>
  <c r="E175" i="9" s="1"/>
  <c r="B175" i="9" s="1"/>
  <c r="E130" i="9"/>
  <c r="B130" i="9" s="1"/>
  <c r="B135" i="9"/>
  <c r="G178" i="9"/>
  <c r="E178" i="9" s="1"/>
  <c r="B178" i="9" s="1"/>
  <c r="F322" i="4"/>
  <c r="D361" i="4"/>
  <c r="F366" i="4"/>
  <c r="E466" i="4"/>
  <c r="D460" i="1" s="1"/>
  <c r="F491" i="4"/>
  <c r="D522" i="4"/>
  <c r="G218" i="9"/>
  <c r="E218" i="9" s="1"/>
  <c r="B218" i="9" s="1"/>
  <c r="F529" i="4"/>
  <c r="E571" i="4"/>
  <c r="D565" i="1" s="1"/>
  <c r="F237" i="5"/>
  <c r="D219" i="5"/>
  <c r="D45" i="8"/>
  <c r="E30" i="9"/>
  <c r="B30" i="9" s="1"/>
  <c r="E38" i="9"/>
  <c r="B38" i="9" s="1"/>
  <c r="E46" i="9"/>
  <c r="B46" i="9" s="1"/>
  <c r="E54" i="9"/>
  <c r="B54" i="9" s="1"/>
  <c r="E62" i="9"/>
  <c r="B62" i="9" s="1"/>
  <c r="E70" i="9"/>
  <c r="B70" i="9" s="1"/>
  <c r="E78" i="9"/>
  <c r="B78" i="9" s="1"/>
  <c r="E86" i="9"/>
  <c r="B86" i="9" s="1"/>
  <c r="E94" i="9"/>
  <c r="B94" i="9" s="1"/>
  <c r="E102" i="9"/>
  <c r="B102" i="9" s="1"/>
  <c r="E110" i="9"/>
  <c r="B110" i="9" s="1"/>
  <c r="E146" i="9"/>
  <c r="B146" i="9" s="1"/>
  <c r="B151" i="9"/>
  <c r="B168" i="9"/>
  <c r="G222" i="9"/>
  <c r="E222" i="9" s="1"/>
  <c r="B222" i="9" s="1"/>
  <c r="H314" i="9"/>
  <c r="E88" i="5"/>
  <c r="D1093" i="1" s="1"/>
  <c r="G315" i="9"/>
  <c r="D147" i="5"/>
  <c r="D69" i="5" s="1"/>
  <c r="G316" i="9"/>
  <c r="F171" i="5"/>
  <c r="F36" i="6"/>
  <c r="D35" i="6"/>
  <c r="B167" i="9"/>
  <c r="B313" i="9"/>
  <c r="H316" i="9"/>
  <c r="H315" i="9"/>
  <c r="G336" i="9"/>
  <c r="F178" i="5"/>
  <c r="F260" i="5"/>
  <c r="F5" i="6"/>
  <c r="E35" i="6"/>
  <c r="E141" i="6" s="1"/>
  <c r="F130" i="6"/>
  <c r="D129" i="6"/>
  <c r="B27" i="9"/>
  <c r="B31" i="9"/>
  <c r="B39" i="9"/>
  <c r="B43" i="9"/>
  <c r="B47" i="9"/>
  <c r="B51" i="9"/>
  <c r="B55" i="9"/>
  <c r="B59" i="9"/>
  <c r="B63" i="9"/>
  <c r="B67" i="9"/>
  <c r="B71" i="9"/>
  <c r="B75" i="9"/>
  <c r="B79" i="9"/>
  <c r="B87" i="9"/>
  <c r="B91" i="9"/>
  <c r="B95" i="9"/>
  <c r="B99" i="9"/>
  <c r="B103" i="9"/>
  <c r="B107" i="9"/>
  <c r="B111" i="9"/>
  <c r="B116" i="9"/>
  <c r="E121" i="9"/>
  <c r="B121" i="9" s="1"/>
  <c r="B132" i="9"/>
  <c r="E137" i="9"/>
  <c r="B137" i="9" s="1"/>
  <c r="B148" i="9"/>
  <c r="E153" i="9"/>
  <c r="B153" i="9" s="1"/>
  <c r="B166" i="9"/>
  <c r="H310" i="9"/>
  <c r="G310" i="9"/>
  <c r="H309" i="9"/>
  <c r="E309" i="9" s="1"/>
  <c r="B309" i="9" s="1"/>
  <c r="M228" i="9"/>
  <c r="H308" i="9"/>
  <c r="E308" i="9" s="1"/>
  <c r="B308" i="9" s="1"/>
  <c r="L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I10" i="9"/>
  <c r="G177" i="9"/>
  <c r="E177" i="9" s="1"/>
  <c r="B177" i="9" s="1"/>
  <c r="L207" i="9"/>
  <c r="F207" i="9" s="1"/>
  <c r="G208" i="9"/>
  <c r="E208" i="9" s="1"/>
  <c r="B208" i="9" s="1"/>
  <c r="G209" i="9"/>
  <c r="E209" i="9" s="1"/>
  <c r="B209" i="9" s="1"/>
  <c r="G210" i="9"/>
  <c r="E210" i="9" s="1"/>
  <c r="B210" i="9" s="1"/>
  <c r="G211" i="9"/>
  <c r="E211" i="9" s="1"/>
  <c r="B211" i="9" s="1"/>
  <c r="G212" i="9"/>
  <c r="E212" i="9" s="1"/>
  <c r="B212" i="9" s="1"/>
  <c r="G213" i="9"/>
  <c r="E213" i="9" s="1"/>
  <c r="B213" i="9" s="1"/>
  <c r="G214" i="9"/>
  <c r="E214" i="9" s="1"/>
  <c r="B214"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G301" i="9"/>
  <c r="E301" i="9" s="1"/>
  <c r="B301" i="9" s="1"/>
  <c r="E162" i="9"/>
  <c r="B162" i="9" s="1"/>
  <c r="E170" i="9"/>
  <c r="B170" i="9" s="1"/>
  <c r="G176" i="9"/>
  <c r="E176" i="9" s="1"/>
  <c r="B176" i="9" s="1"/>
  <c r="B318" i="9"/>
  <c r="B322" i="9"/>
  <c r="B326" i="9"/>
  <c r="B330" i="9"/>
  <c r="E312" i="9"/>
  <c r="B312" i="9" s="1"/>
  <c r="B317" i="9"/>
  <c r="B321" i="9"/>
  <c r="B325" i="9"/>
  <c r="B329" i="9"/>
  <c r="B333" i="9"/>
  <c r="H34" i="3" l="1"/>
  <c r="C1555" i="1"/>
  <c r="D5" i="7"/>
  <c r="H1602" i="1"/>
  <c r="G1602" i="1"/>
  <c r="D44" i="8"/>
  <c r="G343" i="9"/>
  <c r="E343" i="9" s="1"/>
  <c r="B343" i="9" s="1"/>
  <c r="G1510" i="1"/>
  <c r="H1510" i="1"/>
  <c r="E316" i="9"/>
  <c r="B316" i="9" s="1"/>
  <c r="H1264" i="1"/>
  <c r="G1264" i="1"/>
  <c r="E177" i="5"/>
  <c r="E176" i="5" s="1"/>
  <c r="D1180" i="1" s="1"/>
  <c r="G1182" i="1"/>
  <c r="H336" i="9"/>
  <c r="E336" i="9" s="1"/>
  <c r="B336" i="9" s="1"/>
  <c r="H190" i="1"/>
  <c r="G190" i="1"/>
  <c r="D1537" i="1"/>
  <c r="I31" i="3"/>
  <c r="C1074" i="1"/>
  <c r="H23" i="3"/>
  <c r="B207" i="9"/>
  <c r="F129" i="6"/>
  <c r="C1525" i="1"/>
  <c r="D141" i="6"/>
  <c r="E315" i="9"/>
  <c r="B315" i="9" s="1"/>
  <c r="F274" i="5"/>
  <c r="C1278" i="1"/>
  <c r="E535" i="4"/>
  <c r="D530" i="1"/>
  <c r="G1215" i="1"/>
  <c r="H1215" i="1"/>
  <c r="H473" i="1"/>
  <c r="G473" i="1"/>
  <c r="F321" i="4"/>
  <c r="C316" i="1"/>
  <c r="H185" i="1"/>
  <c r="G185" i="1"/>
  <c r="H67" i="1"/>
  <c r="G67" i="1"/>
  <c r="H49" i="1"/>
  <c r="G49" i="1"/>
  <c r="H35" i="1"/>
  <c r="G35" i="1"/>
  <c r="F7" i="4"/>
  <c r="D6" i="4"/>
  <c r="C3" i="1"/>
  <c r="I1546" i="1"/>
  <c r="I1542" i="1"/>
  <c r="H1148" i="1"/>
  <c r="G1148" i="1"/>
  <c r="E314" i="9"/>
  <c r="B314" i="9" s="1"/>
  <c r="H566" i="1"/>
  <c r="G566" i="1"/>
  <c r="G259" i="1"/>
  <c r="H259" i="1"/>
  <c r="H530" i="1"/>
  <c r="G530" i="1"/>
  <c r="G344" i="1"/>
  <c r="H344" i="1"/>
  <c r="G270" i="1"/>
  <c r="H270" i="1"/>
  <c r="H150" i="1"/>
  <c r="G150" i="1"/>
  <c r="F134" i="4"/>
  <c r="H54" i="1"/>
  <c r="G54" i="1"/>
  <c r="H1024" i="1"/>
  <c r="G1024" i="1"/>
  <c r="C623" i="1"/>
  <c r="F629" i="4"/>
  <c r="H603" i="1"/>
  <c r="G603" i="1"/>
  <c r="F584" i="4"/>
  <c r="C578" i="1"/>
  <c r="G421" i="1"/>
  <c r="H421" i="1"/>
  <c r="D316" i="1"/>
  <c r="E308" i="4"/>
  <c r="C136" i="1"/>
  <c r="F140" i="4"/>
  <c r="H103" i="1"/>
  <c r="G103" i="1"/>
  <c r="C78" i="1"/>
  <c r="F82" i="4"/>
  <c r="I1579" i="1"/>
  <c r="I1559" i="1"/>
  <c r="H121" i="1"/>
  <c r="G121" i="1"/>
  <c r="F228" i="9"/>
  <c r="B228" i="9" s="1"/>
  <c r="E310" i="9"/>
  <c r="B310" i="9" s="1"/>
  <c r="C516" i="1"/>
  <c r="F522" i="4"/>
  <c r="D430" i="4"/>
  <c r="C356" i="1"/>
  <c r="F361" i="4"/>
  <c r="D360" i="4"/>
  <c r="K1481" i="9"/>
  <c r="I39" i="3"/>
  <c r="G344" i="9"/>
  <c r="E344" i="9" s="1"/>
  <c r="B344" i="9" s="1"/>
  <c r="C1621" i="1"/>
  <c r="D1255" i="1"/>
  <c r="I25" i="3"/>
  <c r="C1012" i="1"/>
  <c r="D6" i="5"/>
  <c r="H22" i="3"/>
  <c r="F309" i="4"/>
  <c r="C304" i="1"/>
  <c r="D308" i="4"/>
  <c r="C160" i="1"/>
  <c r="F164" i="4"/>
  <c r="G1634" i="1"/>
  <c r="H1634" i="1"/>
  <c r="C1300" i="1"/>
  <c r="F296" i="5"/>
  <c r="H242" i="1"/>
  <c r="G242" i="1"/>
  <c r="C226" i="1"/>
  <c r="F230" i="4"/>
  <c r="H122" i="1"/>
  <c r="G122" i="1"/>
  <c r="H1539" i="1"/>
  <c r="G1539" i="1"/>
  <c r="G1424" i="1"/>
  <c r="H1424" i="1"/>
  <c r="H1094" i="1"/>
  <c r="G1094" i="1"/>
  <c r="C565" i="1"/>
  <c r="F571" i="4"/>
  <c r="G94" i="1"/>
  <c r="H94" i="1"/>
  <c r="I1574" i="1"/>
  <c r="G1259" i="1"/>
  <c r="H1259" i="1"/>
  <c r="H1018" i="1"/>
  <c r="G1018" i="1"/>
  <c r="D535" i="4"/>
  <c r="H401" i="1"/>
  <c r="G401" i="1"/>
  <c r="G369" i="1"/>
  <c r="H369" i="1"/>
  <c r="F273" i="4"/>
  <c r="C269" i="1"/>
  <c r="H24" i="9"/>
  <c r="G24" i="9"/>
  <c r="D152" i="4"/>
  <c r="C149" i="1"/>
  <c r="F153" i="4"/>
  <c r="G130" i="1"/>
  <c r="H130" i="1"/>
  <c r="G1068" i="1"/>
  <c r="H1068" i="1"/>
  <c r="H649" i="1"/>
  <c r="G649" i="1"/>
  <c r="F597" i="4"/>
  <c r="C591" i="1"/>
  <c r="F647" i="4"/>
  <c r="C641" i="1"/>
  <c r="G212" i="1"/>
  <c r="H212" i="1"/>
  <c r="G156" i="1"/>
  <c r="H156" i="1"/>
  <c r="C102" i="1"/>
  <c r="F106" i="4"/>
  <c r="H4" i="1"/>
  <c r="G4" i="1"/>
  <c r="F125" i="4"/>
  <c r="D1431" i="1"/>
  <c r="I28" i="3"/>
  <c r="G339" i="9"/>
  <c r="E339" i="9" s="1"/>
  <c r="B339" i="9" s="1"/>
  <c r="F219" i="5"/>
  <c r="C1223" i="1"/>
  <c r="E69" i="5"/>
  <c r="D1075" i="1"/>
  <c r="F648" i="4"/>
  <c r="C642" i="1"/>
  <c r="H1628" i="1"/>
  <c r="G1628" i="1"/>
  <c r="H1295" i="1"/>
  <c r="G1295" i="1"/>
  <c r="H1208" i="1"/>
  <c r="G1208" i="1"/>
  <c r="E430" i="4"/>
  <c r="D425" i="1"/>
  <c r="G125" i="1"/>
  <c r="H125" i="1"/>
  <c r="H46" i="1"/>
  <c r="G46" i="1"/>
  <c r="D1538" i="1"/>
  <c r="I33" i="3"/>
  <c r="H1141" i="1"/>
  <c r="G1141" i="1"/>
  <c r="F88" i="5"/>
  <c r="C1093" i="1"/>
  <c r="G1040" i="1"/>
  <c r="H1040" i="1"/>
  <c r="G523" i="1"/>
  <c r="H523" i="1"/>
  <c r="G361" i="1"/>
  <c r="H361" i="1"/>
  <c r="D1017" i="1"/>
  <c r="E7" i="5"/>
  <c r="H539" i="1"/>
  <c r="G539" i="1"/>
  <c r="F373" i="4"/>
  <c r="C368" i="1"/>
  <c r="H341" i="1"/>
  <c r="G341" i="1"/>
  <c r="H57" i="1"/>
  <c r="G57" i="1"/>
  <c r="E6" i="4"/>
  <c r="D3" i="1"/>
  <c r="H610" i="1"/>
  <c r="G610" i="1"/>
  <c r="H460" i="1"/>
  <c r="G460" i="1"/>
  <c r="I1581" i="1"/>
  <c r="I1561" i="1"/>
  <c r="I1557" i="1"/>
  <c r="G45" i="1"/>
  <c r="H45" i="1"/>
  <c r="C1431" i="1"/>
  <c r="F35" i="6"/>
  <c r="H28" i="3"/>
  <c r="F147" i="5"/>
  <c r="C1152" i="1"/>
  <c r="C1622" i="1"/>
  <c r="I40" i="3"/>
  <c r="F262" i="4"/>
  <c r="C258" i="1"/>
  <c r="H1301" i="1"/>
  <c r="G1301" i="1"/>
  <c r="G338" i="9"/>
  <c r="E338" i="9" s="1"/>
  <c r="B338" i="9" s="1"/>
  <c r="F203" i="5"/>
  <c r="C1207" i="1"/>
  <c r="D177" i="5"/>
  <c r="G1075" i="1"/>
  <c r="H1075" i="1"/>
  <c r="H1034" i="1"/>
  <c r="G1034" i="1"/>
  <c r="H426" i="1"/>
  <c r="G426" i="1"/>
  <c r="G233" i="1"/>
  <c r="H233" i="1"/>
  <c r="F202" i="4"/>
  <c r="C198" i="1"/>
  <c r="G64" i="1"/>
  <c r="H64" i="1"/>
  <c r="G32" i="1"/>
  <c r="H32" i="1"/>
  <c r="I1576" i="1"/>
  <c r="G1485" i="1"/>
  <c r="H1485" i="1"/>
  <c r="F135" i="5"/>
  <c r="C1140" i="1"/>
  <c r="H531" i="1"/>
  <c r="G531" i="1"/>
  <c r="D356" i="1"/>
  <c r="E360" i="4"/>
  <c r="H108" i="1"/>
  <c r="G108" i="1"/>
  <c r="H87" i="1"/>
  <c r="G87" i="1"/>
  <c r="I1569" i="1"/>
  <c r="D251" i="5"/>
  <c r="H425" i="1"/>
  <c r="G425" i="1"/>
  <c r="H388" i="1"/>
  <c r="G388" i="1"/>
  <c r="D160" i="1"/>
  <c r="E152" i="4"/>
  <c r="H624" i="1"/>
  <c r="G624" i="1"/>
  <c r="H579" i="1"/>
  <c r="G579" i="1"/>
  <c r="G317" i="1"/>
  <c r="H317" i="1"/>
  <c r="G199" i="1"/>
  <c r="H199" i="1"/>
  <c r="H137" i="1"/>
  <c r="G137" i="1"/>
  <c r="H79" i="1"/>
  <c r="G79" i="1"/>
  <c r="F49" i="4"/>
  <c r="C1538" i="1" l="1"/>
  <c r="G1538" i="1" s="1"/>
  <c r="H33" i="3"/>
  <c r="G346" i="9"/>
  <c r="E346" i="9" s="1"/>
  <c r="G1555" i="1"/>
  <c r="H1555" i="1"/>
  <c r="I24" i="3"/>
  <c r="H19" i="9"/>
  <c r="E19" i="9" s="1"/>
  <c r="B19" i="9" s="1"/>
  <c r="D1181" i="1"/>
  <c r="E24" i="9"/>
  <c r="B24" i="9" s="1"/>
  <c r="D176" i="5"/>
  <c r="F177" i="5"/>
  <c r="C1181" i="1"/>
  <c r="H24" i="3"/>
  <c r="D1074" i="1"/>
  <c r="H1074" i="1" s="1"/>
  <c r="I23" i="3"/>
  <c r="D640" i="4"/>
  <c r="F535" i="4"/>
  <c r="C529" i="1"/>
  <c r="D417" i="4"/>
  <c r="F308" i="4"/>
  <c r="C303" i="1"/>
  <c r="G299" i="9"/>
  <c r="C1011" i="1"/>
  <c r="F430" i="4"/>
  <c r="D639" i="4"/>
  <c r="C424" i="1"/>
  <c r="H623" i="1"/>
  <c r="G623" i="1"/>
  <c r="D422" i="4"/>
  <c r="C2" i="1"/>
  <c r="F6" i="4"/>
  <c r="H17" i="3"/>
  <c r="E342" i="9"/>
  <c r="E299" i="4"/>
  <c r="E300" i="4" s="1"/>
  <c r="D296" i="1" s="1"/>
  <c r="D148" i="1"/>
  <c r="I18" i="3"/>
  <c r="E418" i="4"/>
  <c r="D413" i="1" s="1"/>
  <c r="D355" i="1"/>
  <c r="H1140" i="1"/>
  <c r="G1140" i="1"/>
  <c r="H1207" i="1"/>
  <c r="G1207" i="1"/>
  <c r="H1622" i="1"/>
  <c r="G1622" i="1"/>
  <c r="E422" i="4"/>
  <c r="D2" i="1"/>
  <c r="I17" i="3"/>
  <c r="H642" i="1"/>
  <c r="G642" i="1"/>
  <c r="H1223" i="1"/>
  <c r="G1223" i="1"/>
  <c r="H591" i="1"/>
  <c r="G591" i="1"/>
  <c r="H565" i="1"/>
  <c r="G565" i="1"/>
  <c r="H304" i="1"/>
  <c r="G304" i="1"/>
  <c r="H1621" i="1"/>
  <c r="G1621" i="1"/>
  <c r="H11" i="3"/>
  <c r="D418" i="4"/>
  <c r="F360" i="4"/>
  <c r="C355" i="1"/>
  <c r="D529" i="1"/>
  <c r="E640" i="4"/>
  <c r="D634" i="1" s="1"/>
  <c r="F69" i="5"/>
  <c r="H198" i="1"/>
  <c r="G198" i="1"/>
  <c r="H258" i="1"/>
  <c r="G258" i="1"/>
  <c r="G1152" i="1"/>
  <c r="H1152" i="1"/>
  <c r="G1431" i="1"/>
  <c r="H1431" i="1"/>
  <c r="G368" i="1"/>
  <c r="H368" i="1"/>
  <c r="D1012" i="1"/>
  <c r="G1012" i="1" s="1"/>
  <c r="I22" i="3"/>
  <c r="E6" i="5"/>
  <c r="F6" i="5" s="1"/>
  <c r="H1093" i="1"/>
  <c r="G1093" i="1"/>
  <c r="D424" i="1"/>
  <c r="E639" i="4"/>
  <c r="D633" i="1" s="1"/>
  <c r="H102" i="1"/>
  <c r="G102" i="1"/>
  <c r="G149" i="1"/>
  <c r="H149" i="1"/>
  <c r="H269" i="1"/>
  <c r="G269" i="1"/>
  <c r="F7" i="5"/>
  <c r="H516" i="1"/>
  <c r="G516" i="1"/>
  <c r="G78" i="1"/>
  <c r="H78" i="1"/>
  <c r="H136" i="1"/>
  <c r="G136" i="1"/>
  <c r="H316" i="1"/>
  <c r="G316" i="1"/>
  <c r="H1278" i="1"/>
  <c r="G1278" i="1"/>
  <c r="F141" i="6"/>
  <c r="C1537" i="1"/>
  <c r="H31" i="3"/>
  <c r="G348" i="9"/>
  <c r="E348" i="9" s="1"/>
  <c r="C1255" i="1"/>
  <c r="H25" i="3"/>
  <c r="F251" i="5"/>
  <c r="G1017" i="1"/>
  <c r="H1017" i="1"/>
  <c r="H1538" i="1"/>
  <c r="G641" i="1"/>
  <c r="H641" i="1"/>
  <c r="D299" i="4"/>
  <c r="F152" i="4"/>
  <c r="C148" i="1"/>
  <c r="H18" i="3"/>
  <c r="H226" i="1"/>
  <c r="G226" i="1"/>
  <c r="G1300" i="1"/>
  <c r="H1300" i="1"/>
  <c r="H160" i="1"/>
  <c r="G160" i="1"/>
  <c r="H356" i="1"/>
  <c r="G356" i="1"/>
  <c r="D303" i="1"/>
  <c r="E417" i="4"/>
  <c r="D412" i="1" s="1"/>
  <c r="H578" i="1"/>
  <c r="G578" i="1"/>
  <c r="H3" i="1"/>
  <c r="G3" i="1"/>
  <c r="G1525" i="1"/>
  <c r="H1525" i="1"/>
  <c r="B346" i="9" l="1"/>
  <c r="E345" i="9"/>
  <c r="I10" i="3" s="1"/>
  <c r="G1074" i="1"/>
  <c r="G306" i="9"/>
  <c r="E306" i="9" s="1"/>
  <c r="B306" i="9" s="1"/>
  <c r="H1012" i="1"/>
  <c r="N3" i="9"/>
  <c r="I11" i="3"/>
  <c r="F639" i="4"/>
  <c r="C633" i="1"/>
  <c r="C412" i="1"/>
  <c r="F417" i="4"/>
  <c r="D423" i="4"/>
  <c r="F299" i="4"/>
  <c r="C295" i="1"/>
  <c r="D301" i="4"/>
  <c r="G1537" i="1"/>
  <c r="H1537" i="1"/>
  <c r="H9" i="3"/>
  <c r="H1255" i="1"/>
  <c r="G1255" i="1"/>
  <c r="C413" i="1"/>
  <c r="F418" i="4"/>
  <c r="G529" i="1"/>
  <c r="H529" i="1"/>
  <c r="H1181" i="1"/>
  <c r="G1181" i="1"/>
  <c r="H148" i="1"/>
  <c r="G148" i="1"/>
  <c r="G2" i="1"/>
  <c r="H2" i="1"/>
  <c r="E347" i="9"/>
  <c r="B348" i="9"/>
  <c r="H303" i="1"/>
  <c r="G303" i="1"/>
  <c r="H299" i="9"/>
  <c r="E299" i="9" s="1"/>
  <c r="D1011" i="1"/>
  <c r="H355" i="1"/>
  <c r="G355" i="1"/>
  <c r="D417" i="1"/>
  <c r="E643" i="4"/>
  <c r="D295" i="1"/>
  <c r="E301" i="4"/>
  <c r="D297" i="1" s="1"/>
  <c r="E423" i="4"/>
  <c r="E424" i="4" s="1"/>
  <c r="D419" i="1" s="1"/>
  <c r="D300" i="4"/>
  <c r="D424" i="4"/>
  <c r="F422" i="4"/>
  <c r="C417" i="1"/>
  <c r="D643" i="4"/>
  <c r="G424" i="1"/>
  <c r="H424" i="1"/>
  <c r="F640" i="4"/>
  <c r="C634" i="1"/>
  <c r="C1180" i="1"/>
  <c r="F176" i="5"/>
  <c r="H8" i="3" l="1"/>
  <c r="M3" i="9" s="1"/>
  <c r="H1011" i="1"/>
  <c r="B299" i="9"/>
  <c r="G1011" i="1"/>
  <c r="C419" i="1"/>
  <c r="F424" i="4"/>
  <c r="D644" i="4"/>
  <c r="D645" i="4" s="1"/>
  <c r="D425" i="4"/>
  <c r="C418" i="1"/>
  <c r="F423" i="4"/>
  <c r="G20" i="9"/>
  <c r="H634" i="1"/>
  <c r="G634" i="1"/>
  <c r="K3" i="9"/>
  <c r="I9" i="3"/>
  <c r="H295" i="1"/>
  <c r="G295" i="1"/>
  <c r="H412" i="1"/>
  <c r="G412" i="1"/>
  <c r="G413" i="1"/>
  <c r="H413" i="1"/>
  <c r="G633" i="1"/>
  <c r="H633" i="1"/>
  <c r="H1180" i="1"/>
  <c r="G1180" i="1"/>
  <c r="F643" i="4"/>
  <c r="C637" i="1"/>
  <c r="F300" i="4"/>
  <c r="C296" i="1"/>
  <c r="D637" i="1"/>
  <c r="F301" i="4"/>
  <c r="C297" i="1"/>
  <c r="G417" i="1"/>
  <c r="H417" i="1"/>
  <c r="E425" i="4"/>
  <c r="D420" i="1" s="1"/>
  <c r="E644" i="4"/>
  <c r="E645" i="4" s="1"/>
  <c r="D418" i="1"/>
  <c r="H20" i="9"/>
  <c r="C639" i="1" l="1"/>
  <c r="F645" i="4"/>
  <c r="H297" i="1"/>
  <c r="G297" i="1"/>
  <c r="H296" i="1"/>
  <c r="G296" i="1"/>
  <c r="D639" i="1"/>
  <c r="E20" i="9"/>
  <c r="B20" i="9" s="1"/>
  <c r="D646" i="4"/>
  <c r="C638" i="1"/>
  <c r="F644" i="4"/>
  <c r="E646" i="4"/>
  <c r="D638" i="1"/>
  <c r="G418" i="1"/>
  <c r="H418" i="1"/>
  <c r="H419" i="1"/>
  <c r="G419" i="1"/>
  <c r="H334" i="9"/>
  <c r="G334" i="9"/>
  <c r="G637" i="1"/>
  <c r="H637" i="1"/>
  <c r="F425" i="4"/>
  <c r="C420" i="1"/>
  <c r="F646" i="4" l="1"/>
  <c r="C640" i="1"/>
  <c r="D650" i="4"/>
  <c r="D649" i="4"/>
  <c r="E650" i="4"/>
  <c r="D640" i="1"/>
  <c r="G420" i="1"/>
  <c r="H420" i="1"/>
  <c r="E334" i="9"/>
  <c r="G638" i="1"/>
  <c r="H638" i="1"/>
  <c r="E649" i="4"/>
  <c r="G639" i="1"/>
  <c r="H639" i="1"/>
  <c r="F649" i="4" l="1"/>
  <c r="C643" i="1"/>
  <c r="H19" i="3"/>
  <c r="B334" i="9"/>
  <c r="E298" i="9"/>
  <c r="I8" i="3" s="1"/>
  <c r="D644" i="1"/>
  <c r="I20" i="3"/>
  <c r="G297" i="9"/>
  <c r="E297" i="9" s="1"/>
  <c r="B297" i="9" s="1"/>
  <c r="D643" i="1"/>
  <c r="I19" i="3"/>
  <c r="F650" i="4"/>
  <c r="C644" i="1"/>
  <c r="H20" i="3"/>
  <c r="H640" i="1"/>
  <c r="G640" i="1"/>
  <c r="H7" i="3"/>
  <c r="J3" i="9" l="1"/>
  <c r="G643" i="1"/>
  <c r="H643" i="1"/>
  <c r="H644" i="1"/>
  <c r="G644" i="1"/>
  <c r="G295" i="9" l="1"/>
  <c r="L293" i="9"/>
  <c r="F293" i="9" s="1"/>
  <c r="H18" i="9"/>
  <c r="H295" i="9"/>
  <c r="G18" i="9"/>
  <c r="K10" i="9"/>
  <c r="G15" i="9"/>
  <c r="J8" i="9"/>
  <c r="G21" i="9"/>
  <c r="L15" i="9"/>
  <c r="H21" i="9"/>
  <c r="J11" i="9"/>
  <c r="I9" i="9"/>
  <c r="H22" i="9"/>
  <c r="K11" i="9"/>
  <c r="I6" i="9"/>
  <c r="K12" i="9"/>
  <c r="K13" i="9"/>
  <c r="G17" i="9"/>
  <c r="I8" i="9"/>
  <c r="K7" i="9"/>
  <c r="M15" i="9"/>
  <c r="J17" i="9"/>
  <c r="K8" i="9"/>
  <c r="J13" i="9"/>
  <c r="I7" i="9"/>
  <c r="H17" i="9"/>
  <c r="L16" i="9"/>
  <c r="I17" i="9"/>
  <c r="K6" i="9"/>
  <c r="H16" i="9"/>
  <c r="I12" i="9"/>
  <c r="J9" i="9"/>
  <c r="K9" i="9"/>
  <c r="I11" i="9"/>
  <c r="G22" i="9"/>
  <c r="M16" i="9"/>
  <c r="H15" i="9"/>
  <c r="G16" i="9"/>
  <c r="J12" i="9"/>
  <c r="I13" i="9"/>
  <c r="I5" i="9"/>
  <c r="J7" i="9"/>
  <c r="J5" i="9"/>
  <c r="K5" i="9"/>
  <c r="J10" i="9"/>
  <c r="J6" i="9"/>
  <c r="E16" i="9" l="1"/>
  <c r="E10" i="9"/>
  <c r="B10" i="9" s="1"/>
  <c r="E18" i="9"/>
  <c r="B18" i="9" s="1"/>
  <c r="E7" i="9"/>
  <c r="B7" i="9" s="1"/>
  <c r="E11" i="9"/>
  <c r="B11" i="9" s="1"/>
  <c r="E5" i="9"/>
  <c r="B5" i="9" s="1"/>
  <c r="E22" i="9"/>
  <c r="B22" i="9" s="1"/>
  <c r="E12" i="9"/>
  <c r="B12" i="9" s="1"/>
  <c r="F16" i="9"/>
  <c r="B16" i="9" s="1"/>
  <c r="E8" i="9"/>
  <c r="B8" i="9" s="1"/>
  <c r="E6" i="9"/>
  <c r="B6" i="9" s="1"/>
  <c r="E17" i="9"/>
  <c r="B17" i="9" s="1"/>
  <c r="E15" i="9"/>
  <c r="F15" i="9"/>
  <c r="B293" i="9"/>
  <c r="F23" i="9"/>
  <c r="E13" i="9"/>
  <c r="B13" i="9" s="1"/>
  <c r="E9" i="9"/>
  <c r="B9" i="9" s="1"/>
  <c r="E21" i="9"/>
  <c r="B21" i="9" s="1"/>
  <c r="E295" i="9"/>
  <c r="F14" i="9" l="1"/>
  <c r="F3" i="9" s="1"/>
  <c r="B295" i="9"/>
  <c r="E23" i="9"/>
  <c r="I7" i="3" s="1"/>
  <c r="B15" i="9"/>
  <c r="E14" i="9"/>
  <c r="I13" i="3" s="1"/>
  <c r="E4" i="9"/>
  <c r="E3" i="9" l="1"/>
</calcChain>
</file>

<file path=xl/sharedStrings.xml><?xml version="1.0" encoding="utf-8"?>
<sst xmlns="http://schemas.openxmlformats.org/spreadsheetml/2006/main" count="4733" uniqueCount="3656">
  <si>
    <t>Obveznik:</t>
  </si>
  <si>
    <t>8795 - OSNOVNA ŠKOLA ZRINSKIH I FRANKOPANA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</si>
  <si>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</si>
  <si>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</si>
  <si>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</si>
  <si>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</si>
  <si>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</si>
  <si>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</si>
  <si>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</si>
  <si>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</si>
  <si>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</si>
  <si>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</si>
  <si>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</si>
  <si>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</si>
  <si>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</si>
  <si>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</si>
  <si>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</si>
  <si>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</si>
  <si>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</si>
  <si>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</si>
  <si>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</si>
  <si>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</si>
  <si>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</si>
  <si>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</si>
  <si>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</si>
  <si>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</si>
  <si>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</si>
  <si>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</si>
  <si>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</si>
  <si>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</si>
  <si>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</si>
  <si>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</si>
  <si>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</si>
  <si>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</si>
  <si>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</si>
  <si>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</si>
  <si>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</si>
  <si>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</si>
  <si>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</si>
  <si>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</si>
  <si>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</si>
  <si>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</si>
  <si>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</si>
  <si>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</si>
  <si>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</si>
  <si>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</si>
  <si>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</si>
  <si>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</si>
  <si>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</si>
  <si>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</si>
  <si>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</si>
  <si>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</si>
  <si>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</si>
  <si>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</si>
  <si>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</si>
  <si>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</si>
  <si>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</si>
  <si>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</si>
  <si>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</si>
  <si>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</si>
  <si>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</si>
  <si>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</si>
  <si>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</si>
  <si>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</si>
  <si>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</si>
  <si>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</si>
  <si>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</si>
  <si>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</si>
  <si>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</si>
  <si>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</si>
  <si>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</si>
  <si>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</si>
  <si>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</si>
  <si>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</si>
  <si>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</si>
  <si>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</si>
  <si>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</si>
  <si>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</si>
  <si>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</si>
  <si>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</si>
  <si>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</si>
  <si>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</si>
  <si>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</si>
  <si>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</si>
  <si>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</si>
  <si>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</si>
  <si>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</si>
  <si>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</si>
  <si>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</si>
  <si>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</si>
  <si>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</si>
  <si>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</si>
  <si>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</si>
  <si>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</si>
  <si>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</si>
  <si>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</si>
  <si>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</si>
  <si>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</si>
  <si>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</si>
  <si>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</si>
  <si>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</si>
  <si>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</si>
  <si>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</si>
  <si>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</si>
  <si>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</si>
  <si>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</si>
  <si>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</si>
  <si>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</si>
  <si>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</si>
  <si>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</si>
  <si>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</si>
  <si>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</si>
  <si>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</si>
  <si>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</si>
  <si>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</si>
  <si>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</si>
  <si>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</si>
  <si>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</si>
  <si>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</si>
  <si>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</si>
  <si>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</si>
  <si>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</si>
  <si>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</si>
  <si>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</si>
  <si>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</si>
  <si>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</si>
  <si>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</si>
  <si>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</si>
  <si>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</si>
  <si>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</si>
  <si>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</si>
  <si>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</si>
  <si>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</si>
  <si>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</si>
  <si>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</si>
  <si>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</si>
  <si>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</si>
  <si>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</si>
  <si>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</si>
  <si>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</si>
  <si>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</si>
  <si>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</si>
  <si>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</si>
  <si>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</si>
  <si>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</si>
  <si>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</si>
  <si>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</si>
  <si>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</si>
  <si>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</si>
  <si>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</si>
  <si>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</si>
  <si>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</si>
  <si>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</si>
  <si>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</si>
  <si>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</si>
  <si>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</si>
  <si>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</si>
  <si>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</si>
  <si>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</si>
  <si>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</si>
  <si>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</si>
  <si>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</si>
  <si>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</si>
  <si>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</si>
  <si>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</si>
  <si>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</si>
  <si>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</si>
  <si>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</si>
  <si>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</si>
  <si>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</si>
  <si>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</si>
  <si>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</si>
  <si>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</si>
  <si>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</si>
  <si>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</si>
  <si>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</si>
  <si>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</si>
  <si>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</si>
  <si>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</si>
  <si>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</si>
  <si>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</si>
  <si>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</si>
  <si>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</si>
  <si>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</si>
  <si>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</si>
  <si>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</si>
  <si>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</si>
  <si>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</si>
  <si>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</si>
  <si>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</si>
  <si>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</si>
  <si>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</si>
  <si>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</si>
  <si>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</si>
  <si>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</si>
  <si>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</si>
  <si>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</si>
  <si>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</si>
  <si>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</si>
  <si>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</si>
  <si>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</si>
  <si>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</si>
  <si>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</si>
  <si>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</si>
  <si>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</si>
  <si>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</si>
  <si>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</si>
  <si>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</si>
  <si>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</si>
  <si>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</si>
  <si>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</si>
  <si>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</si>
  <si>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</si>
  <si>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</si>
  <si>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</si>
  <si>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</si>
  <si>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</si>
  <si>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</si>
  <si>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</si>
  <si>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</si>
  <si>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</si>
  <si>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</si>
  <si>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</si>
  <si>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</si>
  <si>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</si>
  <si>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</si>
  <si>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</si>
  <si>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</si>
  <si>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</si>
  <si>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</si>
  <si>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</si>
  <si>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</si>
  <si>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</si>
  <si>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</si>
  <si>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</si>
  <si>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</si>
  <si>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</si>
  <si>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</si>
  <si>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</si>
  <si>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</si>
  <si>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</si>
  <si>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</si>
  <si>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</si>
  <si>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</si>
  <si>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</si>
  <si>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</si>
  <si>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</si>
  <si>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</si>
  <si>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</si>
  <si>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</si>
  <si>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</si>
  <si>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</si>
  <si>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</si>
  <si>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</si>
  <si>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</si>
  <si>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</si>
  <si>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</si>
  <si>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</si>
  <si>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</si>
  <si>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</si>
  <si>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</si>
  <si>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</si>
  <si>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</si>
  <si>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</si>
  <si>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</si>
  <si>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</si>
  <si>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</si>
  <si>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</si>
  <si>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</si>
  <si>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</si>
  <si>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</si>
  <si>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</si>
  <si>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</si>
  <si>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</si>
  <si>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</si>
  <si>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</si>
  <si>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</si>
  <si>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</si>
  <si>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</si>
  <si>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</si>
  <si>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</si>
  <si>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</si>
  <si>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</si>
  <si>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</si>
  <si>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</si>
  <si>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</si>
  <si>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</si>
  <si>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</si>
  <si>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</si>
  <si>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</si>
  <si>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</si>
  <si>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</si>
  <si>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</si>
  <si>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</si>
  <si>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</si>
  <si>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</si>
  <si>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</si>
  <si>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</si>
  <si>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</si>
  <si>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</si>
  <si>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</si>
  <si>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</si>
  <si>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</si>
  <si>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</si>
  <si>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</si>
  <si>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</si>
  <si>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</si>
  <si>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</si>
  <si>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</si>
  <si>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</si>
  <si>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</si>
  <si>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</si>
  <si>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</si>
  <si>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</si>
  <si>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</si>
  <si>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</si>
  <si>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</si>
  <si>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</si>
  <si>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</si>
  <si>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</si>
  <si>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</si>
  <si>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</si>
  <si>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</si>
  <si>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</si>
  <si>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</si>
  <si>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</si>
  <si>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</si>
  <si>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</si>
  <si>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</si>
  <si>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</si>
  <si>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</si>
  <si>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</si>
  <si>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</si>
  <si>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</si>
  <si>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</si>
  <si>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</si>
  <si>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</si>
  <si>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</si>
  <si>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</si>
  <si>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</si>
  <si>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</si>
  <si>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</si>
  <si>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</si>
  <si>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</si>
  <si>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</si>
  <si>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</si>
  <si>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</si>
  <si>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</si>
  <si>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</si>
  <si>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</si>
  <si>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</si>
  <si>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</si>
  <si>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</si>
  <si>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</si>
  <si>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</si>
  <si>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</si>
  <si>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</si>
  <si>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</si>
  <si>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</si>
  <si>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</si>
  <si>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</si>
  <si>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</si>
  <si>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</si>
  <si>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</si>
  <si>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</si>
  <si>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</si>
  <si>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</si>
  <si>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</si>
  <si>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</si>
  <si>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</si>
  <si>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</si>
  <si>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</si>
  <si>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</si>
  <si>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</si>
  <si>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</si>
  <si>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</si>
  <si>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</si>
  <si>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</si>
  <si>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</si>
  <si>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</si>
  <si>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</si>
  <si>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</si>
  <si>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</si>
  <si>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</si>
  <si>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</si>
  <si>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</si>
  <si>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</si>
  <si>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</si>
  <si>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</si>
  <si>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</si>
  <si>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</si>
  <si>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</si>
  <si>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</si>
  <si>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</si>
  <si>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</si>
  <si>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</si>
  <si>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</si>
  <si>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</si>
  <si>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</si>
  <si>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</si>
  <si>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</si>
  <si>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</si>
  <si>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</si>
  <si>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</si>
  <si>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</si>
  <si>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</si>
  <si>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</si>
  <si>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</si>
  <si>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</si>
  <si>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</si>
  <si>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</si>
  <si>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</si>
  <si>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</si>
  <si>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</si>
  <si>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</si>
  <si>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</si>
  <si>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</si>
  <si>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</si>
  <si>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</si>
  <si>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</si>
  <si>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</si>
  <si>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</si>
  <si>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</si>
  <si>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</si>
  <si>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</si>
  <si>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</si>
  <si>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</si>
  <si>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</si>
  <si>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</si>
  <si>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</si>
  <si>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</si>
  <si>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</si>
  <si>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</si>
  <si>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</si>
  <si>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</si>
  <si>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</si>
  <si>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</si>
  <si>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</si>
  <si>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</si>
  <si>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</si>
  <si>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</si>
  <si>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</si>
  <si>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</si>
  <si>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</si>
  <si>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</si>
  <si>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</si>
  <si>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</si>
  <si>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</si>
  <si>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</si>
  <si>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</si>
  <si>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</si>
  <si>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</si>
  <si>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</si>
  <si>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</si>
  <si>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</si>
  <si>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</si>
  <si>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</si>
  <si>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</si>
  <si>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</si>
  <si>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</si>
  <si>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</si>
  <si>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</si>
  <si>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</si>
  <si>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</si>
  <si>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</si>
  <si>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</si>
  <si>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</si>
  <si>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</si>
  <si>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</si>
  <si>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</si>
  <si>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</si>
  <si>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</si>
  <si>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</si>
  <si>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</si>
  <si>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</si>
  <si>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</si>
  <si>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</si>
  <si>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</si>
  <si>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</si>
  <si>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</si>
  <si>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</si>
  <si>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</si>
  <si>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</si>
  <si>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</si>
  <si>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</si>
  <si>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</si>
  <si>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</si>
  <si>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</si>
  <si>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</si>
  <si>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</si>
  <si>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</si>
  <si>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</si>
  <si>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</si>
  <si>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</si>
  <si>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</si>
  <si>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</si>
  <si>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</si>
  <si>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</si>
  <si>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</si>
  <si>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</si>
  <si>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</si>
  <si>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</si>
  <si>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</si>
  <si>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</si>
  <si>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</si>
  <si>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</si>
  <si>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</si>
  <si>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</si>
  <si>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</si>
  <si>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</si>
  <si>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</si>
  <si>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</si>
  <si>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</si>
  <si>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</si>
  <si>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</si>
  <si>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</si>
  <si>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</si>
  <si>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</si>
  <si>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</si>
  <si>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</si>
  <si>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</si>
  <si>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</si>
  <si>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</si>
  <si>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</si>
  <si>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</si>
  <si>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</si>
  <si>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</si>
  <si>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</si>
  <si>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</si>
  <si>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</si>
  <si>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</si>
  <si>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</si>
  <si>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</si>
  <si>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</si>
  <si>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</si>
  <si>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</si>
  <si>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</si>
  <si>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</si>
  <si>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</si>
  <si>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</si>
  <si>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</si>
  <si>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</si>
  <si>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</si>
  <si>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</si>
  <si>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</si>
  <si>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</si>
  <si>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</si>
  <si>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</si>
  <si>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</si>
  <si>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</si>
  <si>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</si>
  <si>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</si>
  <si>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</si>
  <si>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</si>
  <si>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</si>
  <si>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</si>
  <si>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</si>
  <si>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</si>
  <si>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</si>
  <si>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</si>
  <si>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</si>
  <si>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</si>
  <si>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</si>
  <si>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</si>
  <si>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</si>
  <si>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</si>
  <si>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</si>
  <si>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</si>
  <si>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</si>
  <si>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</si>
  <si>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</si>
  <si>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</si>
  <si>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</si>
  <si>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</si>
  <si>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</si>
  <si>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</si>
  <si>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</si>
  <si>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</si>
  <si>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</si>
  <si>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</si>
  <si>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</si>
  <si>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</si>
  <si>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</si>
  <si>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</si>
  <si>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</si>
  <si>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</si>
  <si>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</si>
  <si>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</si>
  <si>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</si>
  <si>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</si>
  <si>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</si>
  <si>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</si>
  <si>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</si>
  <si>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</si>
  <si>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</si>
  <si>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</si>
  <si>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</si>
  <si>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</si>
  <si>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</si>
  <si>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</si>
  <si>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</si>
  <si>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</si>
  <si>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</si>
  <si>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</si>
  <si>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</si>
  <si>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</si>
  <si>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</si>
  <si>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</si>
  <si>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</si>
  <si>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</si>
  <si>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</si>
  <si>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</si>
  <si>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</si>
  <si>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</si>
  <si>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</si>
  <si>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</si>
  <si>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</si>
  <si>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</si>
  <si>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</si>
  <si>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</si>
  <si>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</si>
  <si>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</si>
  <si>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</si>
  <si>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</si>
  <si>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</si>
  <si>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</si>
  <si>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</si>
  <si>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</si>
  <si>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</si>
  <si>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</si>
  <si>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</si>
  <si>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</si>
  <si>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</si>
  <si>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</si>
  <si>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</si>
  <si>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</si>
  <si>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</si>
  <si>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</si>
  <si>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</si>
  <si>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</si>
  <si>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</si>
  <si>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</si>
  <si>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</si>
  <si>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</si>
  <si>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</si>
  <si>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</si>
  <si>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</si>
  <si>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</si>
  <si>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</si>
  <si>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</si>
  <si>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</si>
  <si>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</si>
  <si>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</si>
  <si>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</si>
  <si>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</si>
  <si>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</si>
  <si>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</si>
  <si>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</si>
  <si>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</si>
  <si>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</si>
  <si>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</si>
  <si>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</si>
  <si>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</si>
  <si>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</si>
  <si>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</si>
  <si>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</si>
  <si>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</si>
  <si>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</si>
  <si>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</si>
  <si>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</si>
  <si>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</si>
  <si>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</si>
  <si>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</si>
  <si>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</si>
  <si>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</si>
  <si>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</si>
  <si>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</si>
  <si>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</si>
  <si>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</si>
  <si>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</si>
  <si>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</si>
  <si>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</si>
  <si>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</si>
  <si>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</si>
  <si>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</si>
  <si>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</si>
  <si>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</si>
  <si>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</si>
  <si>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</si>
  <si>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</si>
  <si>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</si>
  <si>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</si>
  <si>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</si>
  <si>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</si>
  <si>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</si>
  <si>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</si>
  <si>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</si>
  <si>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</si>
  <si>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</si>
  <si>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</si>
  <si>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</si>
  <si>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</si>
  <si>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</si>
  <si>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</si>
  <si>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</si>
  <si>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</si>
  <si>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</si>
  <si>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</si>
  <si>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</si>
  <si>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</si>
  <si>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</si>
  <si>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</si>
  <si>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</si>
  <si>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</si>
  <si>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</si>
  <si>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</si>
  <si>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</si>
  <si>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</si>
  <si>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</si>
  <si>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</si>
  <si>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</si>
  <si>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</si>
  <si>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</si>
  <si>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</si>
  <si>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</si>
  <si>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</si>
  <si>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</si>
  <si>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</si>
  <si>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</si>
  <si>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</si>
  <si>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</si>
  <si>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</si>
  <si>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</si>
  <si>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</si>
  <si>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</si>
  <si>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</si>
  <si>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</si>
  <si>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</si>
  <si>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</si>
  <si>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</si>
  <si>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</si>
  <si>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</si>
  <si>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</si>
  <si>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</si>
  <si>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</si>
  <si>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</si>
  <si>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</si>
  <si>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</si>
  <si>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</si>
  <si>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</si>
  <si>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</si>
  <si>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</si>
  <si>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</si>
  <si>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</si>
  <si>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</si>
  <si>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</si>
  <si>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</si>
  <si>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</si>
  <si>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</si>
  <si>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</si>
  <si>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</si>
  <si>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</si>
  <si>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</si>
  <si>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</si>
  <si>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</si>
  <si>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</si>
  <si>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</si>
  <si>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</si>
  <si>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</si>
  <si>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</si>
  <si>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</si>
  <si>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</si>
  <si>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</si>
  <si>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</si>
  <si>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</si>
  <si>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</si>
  <si>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</si>
  <si>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</si>
  <si>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</si>
  <si>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</si>
  <si>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</si>
  <si>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</si>
  <si>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</si>
  <si>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</si>
  <si>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</si>
  <si>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</si>
  <si>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</si>
  <si>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</si>
  <si>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</si>
  <si>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</si>
  <si>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</si>
  <si>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</si>
  <si>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</si>
  <si>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</si>
  <si>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</si>
  <si>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</si>
  <si>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</si>
  <si>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</si>
  <si>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</si>
  <si>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</si>
  <si>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</si>
  <si>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</si>
  <si>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</si>
  <si>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</si>
  <si>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</si>
  <si>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</si>
  <si>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</si>
  <si>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</si>
  <si>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</si>
  <si>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</si>
  <si>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</si>
  <si>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</si>
  <si>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</si>
  <si>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</si>
  <si>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</si>
  <si>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</si>
  <si>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</si>
  <si>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</si>
  <si>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</si>
  <si>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</si>
  <si>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</si>
  <si>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</si>
  <si>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</si>
  <si>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</si>
  <si>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</si>
  <si>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</si>
  <si>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</si>
  <si>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</si>
  <si>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</si>
  <si>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</si>
  <si>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</si>
  <si>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</si>
  <si>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</si>
  <si>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</si>
  <si>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</si>
  <si>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</si>
  <si>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</si>
  <si>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</si>
  <si>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</si>
  <si>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</si>
  <si>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</si>
  <si>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</si>
  <si>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</si>
  <si>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</si>
  <si>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</si>
  <si>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</si>
  <si>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</si>
  <si>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</si>
  <si>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</si>
  <si>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</si>
  <si>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</si>
  <si>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</si>
  <si>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</si>
  <si>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</si>
  <si>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</si>
  <si>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</si>
  <si>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</si>
  <si>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</si>
  <si>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</si>
  <si>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</si>
  <si>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</si>
  <si>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</si>
  <si>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</si>
  <si>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</si>
  <si>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</si>
  <si>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</si>
  <si>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</si>
  <si>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</si>
  <si>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</si>
  <si>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</si>
  <si>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</si>
  <si>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</si>
  <si>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</si>
  <si>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</si>
  <si>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</si>
  <si>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</si>
  <si>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</si>
  <si>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</si>
  <si>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</si>
  <si>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</si>
  <si>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</si>
  <si>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</si>
  <si>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</si>
  <si>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</si>
  <si>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</si>
  <si>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</si>
  <si>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</si>
  <si>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</si>
  <si>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</si>
  <si>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</si>
  <si>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</si>
  <si>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</si>
  <si>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</si>
  <si>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</si>
  <si>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</si>
  <si>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</si>
  <si>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</si>
  <si>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</si>
  <si>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</si>
  <si>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</si>
  <si>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</si>
  <si>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</si>
  <si>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</si>
  <si>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</si>
  <si>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</si>
  <si>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</si>
  <si>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</si>
  <si>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</si>
  <si>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</si>
  <si>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</si>
  <si>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</si>
  <si>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</si>
  <si>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</si>
  <si>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</si>
  <si>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</si>
  <si>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</si>
  <si>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</si>
  <si>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</si>
  <si>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</si>
  <si>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</si>
  <si>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</si>
  <si>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</si>
  <si>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</si>
  <si>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</si>
  <si>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</si>
  <si>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</si>
  <si>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</si>
  <si>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</si>
  <si>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</si>
  <si>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</si>
  <si>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</si>
  <si>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</si>
  <si>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</si>
  <si>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</si>
  <si>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</si>
  <si>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</si>
  <si>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</si>
  <si>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</si>
  <si>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</si>
  <si>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</si>
  <si>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</si>
  <si>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</si>
  <si>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</si>
  <si>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</si>
  <si>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</si>
  <si>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</si>
  <si>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</si>
  <si>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</si>
  <si>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</si>
  <si>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</si>
  <si>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</si>
  <si>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</si>
  <si>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</si>
  <si>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</si>
  <si>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</si>
  <si>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</si>
  <si>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</si>
  <si>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</si>
  <si>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</si>
  <si>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</si>
  <si>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</si>
  <si>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</si>
  <si>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</si>
  <si>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</si>
  <si>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</si>
  <si>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</si>
  <si>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</si>
  <si>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</si>
  <si>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</si>
  <si>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</si>
  <si>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</si>
  <si>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</si>
  <si>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</si>
  <si>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</si>
  <si>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</si>
  <si>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</si>
  <si>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</si>
  <si>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</si>
  <si>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</si>
  <si>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</si>
  <si>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</si>
  <si>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</si>
  <si>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</si>
  <si>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</si>
  <si>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</si>
  <si>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</si>
  <si>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</si>
  <si>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</si>
  <si>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</si>
  <si>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</si>
  <si>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</si>
  <si>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</si>
  <si>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</si>
  <si>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</si>
  <si>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</si>
  <si>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</si>
  <si>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</si>
  <si>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</si>
  <si>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</si>
  <si>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</si>
  <si>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</si>
  <si>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</si>
  <si>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</si>
  <si>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</si>
  <si>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</si>
  <si>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</si>
  <si>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</si>
  <si>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</si>
  <si>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</si>
  <si>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</si>
  <si>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</si>
  <si>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</si>
  <si>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</si>
  <si>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</si>
  <si>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</si>
  <si>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</si>
  <si>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</si>
  <si>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</si>
  <si>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</si>
  <si>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</si>
  <si>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</si>
  <si>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</si>
  <si>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</si>
  <si>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</si>
  <si>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</si>
  <si>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</si>
  <si>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</si>
  <si>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</si>
  <si>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</si>
  <si>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</si>
  <si>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</si>
  <si>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</si>
  <si>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</si>
  <si>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</si>
  <si>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</si>
  <si>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</si>
  <si>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</si>
  <si>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</si>
  <si>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</si>
  <si>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</si>
  <si>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</si>
  <si>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</si>
  <si>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</si>
  <si>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</si>
  <si>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</si>
  <si>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</si>
  <si>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</si>
  <si>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</si>
  <si>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</si>
  <si>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</si>
  <si>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</si>
  <si>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</si>
  <si>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</si>
  <si>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</si>
  <si>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</si>
  <si>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</si>
  <si>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</si>
  <si>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</si>
  <si>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</si>
  <si>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</si>
  <si>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</si>
  <si>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</si>
  <si>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</si>
  <si>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</si>
  <si>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</si>
  <si>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</si>
  <si>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</si>
  <si>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</si>
  <si>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</si>
  <si>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</si>
  <si>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</si>
  <si>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</si>
  <si>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</si>
  <si>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</si>
  <si>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</si>
  <si>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</si>
  <si>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</si>
  <si>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</si>
  <si>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</si>
  <si>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</si>
  <si>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</si>
  <si>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</si>
  <si>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</si>
  <si>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</si>
  <si>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</si>
  <si>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</si>
  <si>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</si>
  <si>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</si>
  <si>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</si>
  <si>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</si>
  <si>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</si>
  <si>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</si>
  <si>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</si>
  <si>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</si>
  <si>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</si>
  <si>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</si>
  <si>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</si>
  <si>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</si>
  <si>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</si>
  <si>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</si>
  <si>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</si>
  <si>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</si>
  <si>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</si>
  <si>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</si>
  <si>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</si>
  <si>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</si>
  <si>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</si>
  <si>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</si>
  <si>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</si>
  <si>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</si>
  <si>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</si>
  <si>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</si>
  <si>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</si>
  <si>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</si>
  <si>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</si>
  <si>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</si>
  <si>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</si>
  <si>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</si>
  <si>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</si>
  <si>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</si>
  <si>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</si>
  <si>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</si>
  <si>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</si>
  <si>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</si>
  <si>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</si>
  <si>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</si>
  <si>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</si>
  <si>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</si>
  <si>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</si>
  <si>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</si>
  <si>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</si>
  <si>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</si>
  <si>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</si>
  <si>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</si>
  <si>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</si>
  <si>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</si>
  <si>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</si>
  <si>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</si>
  <si>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</si>
  <si>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</si>
  <si>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</si>
  <si>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</si>
  <si>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</si>
  <si>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</si>
  <si>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</si>
  <si>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</si>
  <si>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</si>
  <si>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</si>
  <si>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</si>
  <si>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</si>
  <si>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</si>
  <si>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</si>
  <si>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</si>
  <si>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</si>
  <si>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</si>
  <si>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</si>
  <si>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</si>
  <si>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</si>
  <si>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</si>
  <si>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</si>
  <si>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</si>
  <si>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</si>
  <si>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</si>
  <si>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</si>
  <si>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</si>
  <si>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</si>
  <si>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</si>
  <si>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</si>
  <si>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</si>
  <si>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</si>
  <si>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</si>
  <si>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</si>
  <si>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</si>
  <si>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</si>
  <si>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</si>
  <si>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</si>
  <si>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</si>
  <si>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</si>
  <si>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</si>
  <si>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</si>
  <si>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</si>
  <si>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</si>
  <si>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</si>
  <si>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</si>
  <si>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</si>
  <si>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</si>
  <si>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</si>
  <si>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</si>
  <si>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</si>
  <si>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</si>
  <si>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</si>
  <si>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</si>
  <si>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</si>
  <si>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</si>
  <si>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</si>
  <si>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</si>
  <si>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</si>
  <si>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</si>
  <si>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</si>
  <si>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</si>
  <si>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</si>
  <si>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</si>
  <si>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</si>
  <si>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</si>
  <si>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</si>
  <si>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</si>
  <si>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</si>
  <si>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</si>
  <si>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</si>
  <si>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</si>
  <si>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</si>
  <si>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</si>
  <si>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</si>
  <si>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</si>
  <si>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</si>
  <si>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</si>
  <si>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</si>
  <si>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</si>
  <si>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</si>
  <si>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</si>
  <si>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</si>
  <si>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</si>
  <si>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</si>
  <si>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</si>
  <si>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</si>
  <si>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</si>
  <si>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</si>
  <si>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</si>
  <si>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</si>
  <si>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</si>
  <si>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</si>
  <si>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</si>
  <si>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</si>
  <si>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</si>
  <si>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</si>
  <si>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</si>
  <si>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</si>
  <si>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</si>
  <si>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</si>
  <si>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</si>
  <si>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</si>
  <si>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</si>
  <si>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</si>
  <si>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</si>
  <si>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</si>
  <si>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</si>
  <si>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</si>
  <si>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</si>
  <si>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</si>
  <si>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</si>
  <si>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</si>
  <si>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</si>
  <si>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</si>
  <si>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</si>
  <si>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</si>
  <si>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</si>
  <si>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</si>
  <si>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</si>
  <si>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</si>
  <si>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</si>
  <si>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</si>
  <si>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</si>
  <si>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</si>
  <si>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</si>
  <si>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</si>
  <si>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</si>
  <si>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</si>
  <si>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</si>
  <si>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</si>
  <si>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</si>
  <si>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</si>
  <si>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</si>
  <si>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</si>
  <si>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</si>
  <si>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</si>
  <si>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</si>
  <si>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</si>
  <si>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</si>
  <si>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</si>
  <si>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</si>
  <si>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</si>
  <si>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</si>
  <si>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</si>
  <si>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</si>
  <si>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</si>
  <si>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</si>
  <si>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</si>
  <si>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</si>
  <si>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</si>
  <si>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</si>
  <si>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</si>
  <si>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</si>
  <si>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</si>
  <si>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</si>
  <si>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</si>
  <si>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</si>
  <si>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</si>
  <si>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</si>
  <si>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</si>
  <si>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</si>
  <si>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</si>
  <si>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</si>
  <si>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</si>
  <si>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</si>
  <si>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</si>
  <si>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</si>
  <si>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</si>
  <si>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</si>
  <si>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</si>
  <si>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</si>
  <si>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</si>
  <si>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</si>
  <si>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</si>
  <si>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</si>
  <si>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</si>
  <si>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</si>
  <si>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</si>
  <si>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</si>
  <si>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</si>
  <si>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</si>
  <si>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</si>
  <si>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</si>
  <si>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</si>
  <si>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</si>
  <si>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</si>
  <si>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</si>
  <si>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</si>
  <si>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</si>
  <si>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</si>
  <si>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</si>
  <si>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</si>
  <si>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</si>
  <si>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</si>
  <si>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</si>
  <si>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</si>
  <si>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</si>
  <si>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</si>
  <si>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</si>
  <si>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</si>
  <si>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</si>
  <si>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</si>
  <si>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</si>
  <si>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</si>
  <si>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</si>
  <si>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</si>
  <si>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</si>
  <si>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</si>
  <si>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</si>
  <si>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</si>
  <si>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</si>
  <si>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</si>
  <si>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</si>
  <si>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</si>
  <si>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</si>
  <si>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</si>
  <si>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</si>
  <si>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</si>
  <si>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</si>
  <si>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</si>
  <si>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</si>
  <si>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</si>
  <si>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</si>
  <si>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</si>
  <si>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</si>
  <si>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</si>
  <si>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</si>
  <si>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</si>
  <si>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</si>
  <si>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</si>
  <si>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</si>
  <si>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</si>
  <si>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</si>
  <si>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</si>
  <si>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</si>
  <si>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</si>
  <si>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</si>
  <si>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</si>
  <si>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</si>
  <si>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</si>
  <si>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</si>
  <si>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</si>
  <si>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</si>
  <si>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</si>
  <si>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</si>
  <si>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</si>
  <si>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</si>
  <si>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</si>
  <si>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</si>
  <si>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</si>
  <si>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</si>
  <si>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</si>
  <si>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</si>
  <si>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</si>
  <si>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</si>
  <si>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</si>
  <si>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</si>
  <si>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</si>
  <si>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</si>
  <si>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</si>
  <si>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</si>
  <si>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</si>
  <si>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</si>
  <si>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</si>
  <si>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</si>
  <si>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</si>
  <si>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</si>
  <si>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</si>
  <si>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</si>
  <si>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</si>
  <si>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</si>
  <si>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</si>
  <si>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</si>
  <si>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</si>
  <si>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</si>
  <si>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</si>
  <si>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</si>
  <si>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</si>
  <si>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</si>
  <si>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</si>
  <si>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</si>
  <si>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</si>
  <si>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</si>
  <si>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</si>
  <si>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</si>
  <si>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</si>
  <si>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</si>
  <si>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</si>
  <si>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</si>
  <si>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</si>
  <si>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</si>
  <si>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</si>
  <si>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</si>
  <si>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</si>
  <si>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</si>
  <si>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</si>
  <si>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</si>
  <si>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</si>
  <si>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</si>
  <si>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</si>
  <si>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</si>
  <si>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</si>
  <si>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</si>
  <si>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</si>
  <si>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</si>
  <si>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</si>
  <si>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</si>
  <si>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</si>
  <si>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</si>
  <si>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</si>
  <si>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</si>
  <si>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</si>
  <si>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</si>
  <si>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</si>
  <si>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</si>
  <si>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</si>
  <si>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</si>
  <si>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</si>
  <si>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</si>
  <si>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</si>
  <si>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</si>
  <si>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</si>
  <si>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</si>
  <si>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</si>
  <si>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</si>
  <si>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</si>
  <si>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</si>
  <si>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</si>
  <si>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</si>
  <si>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</si>
  <si>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</si>
  <si>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</si>
  <si>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</si>
  <si>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</si>
  <si>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</si>
  <si>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</si>
  <si>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</si>
  <si>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</si>
  <si>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</si>
  <si>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</si>
  <si>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</si>
  <si>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</si>
  <si>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</si>
  <si>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</si>
  <si>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</si>
  <si>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</si>
  <si>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</si>
  <si>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</si>
  <si>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</si>
  <si>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</si>
  <si>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</si>
  <si>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</si>
  <si>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</si>
  <si>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</si>
  <si>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</si>
  <si>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</si>
  <si>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</si>
  <si>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</si>
  <si>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</si>
  <si>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</si>
  <si>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</si>
  <si>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</si>
  <si>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</si>
  <si>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</si>
  <si>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</si>
  <si>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</si>
  <si>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</si>
  <si>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</si>
  <si>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</si>
  <si>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</si>
  <si>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</si>
  <si>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</si>
  <si>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</si>
  <si>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</si>
  <si>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</si>
  <si>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</si>
  <si>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</si>
  <si>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</si>
  <si>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</si>
  <si>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</si>
  <si>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</si>
  <si>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</si>
  <si>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</si>
  <si>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</si>
  <si>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</si>
  <si>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</si>
  <si>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</si>
  <si>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</si>
  <si>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</si>
  <si>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</si>
  <si>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</si>
  <si>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</si>
  <si>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</si>
  <si>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</si>
  <si>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</si>
  <si>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</si>
  <si>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</si>
  <si>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</si>
  <si>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</si>
  <si>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</si>
  <si>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</si>
  <si>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</si>
  <si>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</si>
  <si>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</si>
  <si>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</si>
  <si>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</si>
  <si>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</si>
  <si>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</si>
  <si>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</si>
  <si>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</si>
  <si>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</si>
  <si>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</si>
  <si>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</si>
  <si>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</si>
  <si>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</si>
  <si>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</si>
  <si>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</si>
  <si>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</si>
  <si>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</si>
  <si>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</si>
  <si>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</si>
  <si>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</si>
  <si>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</si>
  <si>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</si>
  <si>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</si>
  <si>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</si>
  <si>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</si>
  <si>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</si>
  <si>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</si>
  <si>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</si>
  <si>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</si>
  <si>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</si>
  <si>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</si>
  <si>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</si>
  <si>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</si>
  <si>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</si>
  <si>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</si>
  <si>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</si>
  <si>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</si>
  <si>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</si>
  <si>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</si>
  <si>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</si>
  <si>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</si>
  <si>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</si>
  <si>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</si>
  <si>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</si>
  <si>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</si>
  <si>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</si>
  <si>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</si>
  <si>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</si>
  <si>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</si>
  <si>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</si>
  <si>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</si>
  <si>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</si>
  <si>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</si>
  <si>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</si>
  <si>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</si>
  <si>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</si>
  <si>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</si>
  <si>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</si>
  <si>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</si>
  <si>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</si>
  <si>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</si>
  <si>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</si>
  <si>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</si>
  <si>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</si>
  <si>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</si>
  <si>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</si>
  <si>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</si>
  <si>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</si>
  <si>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</si>
  <si>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</si>
  <si>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</si>
  <si>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</si>
  <si>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</si>
  <si>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</si>
  <si>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</si>
  <si>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</si>
  <si>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</si>
  <si>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</si>
  <si>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</si>
  <si>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</si>
  <si>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</si>
  <si>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</si>
  <si>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</si>
  <si>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</si>
  <si>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</si>
  <si>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</si>
  <si>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</si>
  <si>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</si>
  <si>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</si>
  <si>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</si>
  <si>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</si>
  <si>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</si>
  <si>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</si>
  <si>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</si>
  <si>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</si>
  <si>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</si>
  <si>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</si>
  <si>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</si>
  <si>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</si>
  <si>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</si>
  <si>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</si>
  <si>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</si>
  <si>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</si>
  <si>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</si>
  <si>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</si>
  <si>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</si>
  <si>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</si>
  <si>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</si>
  <si>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</si>
  <si>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</si>
  <si>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</si>
  <si>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</si>
  <si>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</si>
  <si>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</si>
  <si>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</si>
  <si>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</si>
  <si>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</si>
  <si>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</si>
  <si>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</si>
  <si>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</si>
  <si>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</si>
  <si>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</si>
  <si>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</si>
  <si>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</si>
  <si>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</si>
  <si>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</si>
  <si>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</si>
  <si>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</si>
  <si>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</si>
  <si>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</si>
  <si>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</si>
  <si>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</si>
  <si>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</si>
  <si>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</si>
  <si>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</si>
  <si>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</si>
  <si>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</si>
  <si>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</si>
  <si>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</si>
  <si>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</si>
  <si>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</si>
  <si>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</si>
  <si>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</si>
  <si>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</si>
  <si>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</si>
  <si>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</si>
  <si>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</si>
  <si>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</si>
  <si>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</si>
  <si>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</si>
  <si>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</si>
  <si>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</si>
  <si>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</si>
  <si>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</si>
  <si>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</si>
  <si>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</si>
  <si>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</si>
  <si>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</si>
  <si>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</si>
  <si>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</si>
  <si>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</si>
  <si>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</si>
  <si>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</si>
  <si>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</si>
  <si>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</si>
  <si>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</si>
  <si>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</si>
  <si>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</si>
  <si>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</si>
  <si>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</si>
  <si>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</si>
  <si>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</si>
  <si>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</si>
  <si>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</si>
  <si>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</si>
  <si>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</si>
  <si>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</si>
  <si>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</si>
  <si>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</si>
  <si>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</si>
  <si>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</si>
  <si>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</si>
  <si>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</si>
  <si>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</si>
  <si>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</si>
  <si>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</si>
  <si>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</si>
  <si>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</si>
  <si>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</si>
  <si>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</si>
  <si>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</si>
  <si>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</si>
  <si>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</si>
  <si>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</si>
  <si>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</si>
  <si>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</si>
  <si>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</si>
  <si>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</si>
  <si>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</si>
  <si>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</si>
  <si>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</si>
  <si>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</si>
  <si>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</si>
  <si>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</si>
  <si>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</si>
  <si>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</si>
  <si>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</si>
  <si>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</si>
  <si>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</si>
  <si>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</si>
  <si>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</si>
  <si>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</si>
  <si>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</si>
  <si>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</si>
  <si>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</si>
  <si>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</si>
  <si>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</si>
  <si>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</si>
  <si>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</si>
  <si>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</si>
  <si>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</si>
  <si>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</si>
  <si>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</si>
  <si>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</si>
  <si>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</si>
  <si>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</si>
  <si>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</si>
  <si>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</si>
  <si>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</si>
  <si>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</si>
  <si>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</si>
  <si>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</si>
  <si>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</si>
  <si>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</si>
  <si>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</si>
  <si>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</si>
  <si>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</si>
  <si>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</si>
  <si>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</si>
  <si>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</si>
  <si>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</si>
  <si>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</si>
  <si>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</si>
  <si>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</si>
  <si>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</si>
  <si>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</si>
  <si>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</si>
  <si>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</si>
  <si>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</si>
  <si>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</si>
  <si>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</si>
  <si>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</si>
  <si>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</si>
  <si>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</si>
  <si>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</si>
  <si>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</si>
  <si>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</si>
  <si>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</si>
  <si>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</si>
  <si>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</si>
  <si>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</si>
  <si>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</si>
  <si>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</si>
  <si>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</si>
  <si>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</si>
  <si>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</si>
  <si>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</si>
  <si>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</si>
  <si>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</si>
  <si>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</si>
  <si>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</si>
  <si>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</si>
  <si>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</si>
  <si>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</si>
  <si>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</si>
  <si>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</si>
  <si>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</si>
  <si>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</si>
  <si>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</si>
  <si>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</si>
  <si>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</si>
  <si>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</si>
  <si>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</si>
  <si>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</si>
  <si>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</si>
  <si>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</si>
  <si>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</si>
  <si>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</si>
  <si>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</si>
  <si>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</si>
  <si>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</si>
  <si>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</si>
  <si>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</si>
  <si>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</si>
  <si>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</si>
  <si>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</si>
  <si>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</si>
  <si>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</si>
  <si>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</si>
  <si>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</si>
  <si>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</si>
  <si>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</si>
  <si>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</si>
  <si>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</si>
  <si>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</si>
  <si>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</si>
  <si>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</si>
  <si>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</si>
  <si>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</si>
  <si>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</si>
  <si>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</si>
  <si>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</si>
  <si>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</si>
  <si>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</si>
  <si>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</si>
  <si>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</si>
  <si>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</si>
  <si>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</si>
  <si>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</si>
  <si>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</si>
  <si>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</si>
  <si>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</si>
  <si>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</si>
  <si>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</si>
  <si>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</si>
  <si>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</si>
  <si>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</si>
  <si>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</si>
  <si>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</si>
  <si>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</si>
  <si>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</si>
  <si>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</si>
  <si>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</si>
  <si>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</si>
  <si>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</si>
  <si>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</si>
  <si>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</si>
  <si>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</si>
  <si>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</si>
  <si>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</si>
  <si>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</si>
  <si>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</si>
  <si>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</si>
  <si>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</si>
  <si>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</si>
  <si>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</si>
  <si>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</si>
  <si>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</si>
  <si>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</si>
  <si>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</si>
  <si>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</si>
  <si>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</si>
  <si>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</si>
  <si>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</si>
  <si>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</si>
  <si>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</si>
  <si>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</si>
  <si>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</si>
  <si>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</si>
  <si>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</si>
  <si>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</si>
  <si>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</si>
  <si>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</si>
  <si>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</si>
  <si>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</si>
  <si>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</si>
  <si>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</si>
  <si>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</si>
  <si>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</si>
  <si>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</si>
  <si>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</si>
  <si>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</si>
  <si>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</si>
  <si>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</si>
  <si>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</si>
  <si>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</si>
  <si>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</si>
  <si>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</si>
  <si>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</si>
  <si>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</si>
  <si>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</si>
  <si>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</si>
  <si>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</si>
  <si>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</si>
  <si>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</si>
  <si>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</si>
  <si>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</si>
  <si>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</si>
  <si>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</si>
  <si>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</si>
  <si>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</si>
  <si>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</si>
  <si>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</si>
  <si>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</si>
  <si>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</si>
  <si>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</si>
  <si>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</si>
  <si>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</si>
  <si>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</si>
  <si>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</si>
  <si>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</si>
  <si>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</si>
  <si>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</si>
  <si>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</si>
  <si>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</si>
  <si>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</si>
  <si>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</si>
  <si>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</si>
  <si>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</si>
  <si>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</si>
  <si>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</si>
  <si>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</si>
  <si>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</si>
  <si>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</si>
  <si>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</si>
  <si>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</si>
  <si>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</si>
  <si>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</si>
  <si>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</si>
  <si>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</si>
  <si>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</si>
  <si>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</si>
  <si>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</si>
  <si>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</si>
  <si>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</si>
  <si>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</si>
  <si>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</si>
  <si>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</si>
  <si>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</si>
  <si>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</si>
  <si>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</si>
  <si>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</si>
  <si>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</si>
  <si>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</si>
  <si>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</si>
  <si>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</si>
  <si>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</si>
  <si>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ZRINSKIH I FRANKOPANA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</si>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</sst>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3710624.62</v>
      </c>
      <c r="D2" s="7">
        <f>'PR-RAS'!E6</f>
        <v>4069724.5799999996</v>
      </c>
      <c r="E2" s="7">
        <v>0</v>
      </c>
      <c r="F2" s="7">
        <v>0</v>
      </c>
      <c r="G2" s="8">
        <f t="shared" ref="G2:G274" si="0">(B2/1000)*(C2*1+D2*2)</f>
        <v>11850.073779999999</v>
      </c>
      <c r="H2" s="8">
        <f t="shared" ref="H2:H274" si="1">ABS(C2-ROUND(C2,0))+ABS(D2-ROUND(D2,0))</f>
        <v>0.80000000027939677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3071690.03</v>
      </c>
      <c r="D45" s="2">
        <f>'PR-RAS'!E49</f>
        <v>3342730.4699999997</v>
      </c>
      <c r="E45" s="2">
        <v>0</v>
      </c>
      <c r="F45" s="2">
        <v>0</v>
      </c>
      <c r="G45" s="3">
        <f t="shared" si="0"/>
        <v>429314.64267999993</v>
      </c>
      <c r="H45" s="3">
        <f t="shared" si="1"/>
        <v>0.49999999953433871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41794.480000000003</v>
      </c>
      <c r="D54" s="2">
        <f>'PR-RAS'!E58</f>
        <v>47177.440000000002</v>
      </c>
      <c r="E54" s="2">
        <v>0</v>
      </c>
      <c r="F54" s="2">
        <v>0</v>
      </c>
      <c r="G54" s="3">
        <f t="shared" si="0"/>
        <v>7215.9160800000009</v>
      </c>
      <c r="H54" s="3">
        <f t="shared" si="1"/>
        <v>0.92000000000552973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41794.480000000003</v>
      </c>
      <c r="D55" s="2">
        <f>'PR-RAS'!E59</f>
        <v>47177.440000000002</v>
      </c>
      <c r="E55" s="2">
        <v>0</v>
      </c>
      <c r="F55" s="2">
        <v>0</v>
      </c>
      <c r="G55" s="3">
        <f t="shared" si="0"/>
        <v>7352.0654400000003</v>
      </c>
      <c r="H55" s="3">
        <f t="shared" si="1"/>
        <v>0.92000000000552973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300</v>
      </c>
      <c r="E57" s="2">
        <v>0</v>
      </c>
      <c r="F57" s="2">
        <v>0</v>
      </c>
      <c r="G57" s="3">
        <f t="shared" si="0"/>
        <v>33.6</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300</v>
      </c>
      <c r="E58" s="2">
        <v>0</v>
      </c>
      <c r="F58" s="2">
        <v>0</v>
      </c>
      <c r="G58" s="3">
        <f t="shared" si="0"/>
        <v>34.200000000000003</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2990760.77</v>
      </c>
      <c r="D64" s="2">
        <f>'PR-RAS'!E68</f>
        <v>3127886.75</v>
      </c>
      <c r="E64" s="2">
        <v>0</v>
      </c>
      <c r="F64" s="2">
        <v>0</v>
      </c>
      <c r="G64" s="3">
        <f t="shared" si="0"/>
        <v>582531.65900999994</v>
      </c>
      <c r="H64" s="3">
        <f t="shared" si="1"/>
        <v>0.47999999998137355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2944453.86</v>
      </c>
      <c r="D65" s="2">
        <f>'PR-RAS'!E69</f>
        <v>3081189.2</v>
      </c>
      <c r="E65" s="2">
        <v>0</v>
      </c>
      <c r="F65" s="2">
        <v>0</v>
      </c>
      <c r="G65" s="3">
        <f t="shared" si="0"/>
        <v>582837.26463999995</v>
      </c>
      <c r="H65" s="3">
        <f t="shared" si="1"/>
        <v>0.34000000031664968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46306.91</v>
      </c>
      <c r="D66" s="2">
        <f>'PR-RAS'!E70</f>
        <v>46697.55</v>
      </c>
      <c r="E66" s="2">
        <v>0</v>
      </c>
      <c r="F66" s="2">
        <v>0</v>
      </c>
      <c r="G66" s="3">
        <f t="shared" si="0"/>
        <v>9080.630650000001</v>
      </c>
      <c r="H66" s="3">
        <f t="shared" si="1"/>
        <v>0.53999999999359716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39134.78</v>
      </c>
      <c r="D73" s="2">
        <f>'PR-RAS'!E77</f>
        <v>167366.28</v>
      </c>
      <c r="E73" s="2">
        <v>0</v>
      </c>
      <c r="F73" s="2">
        <v>0</v>
      </c>
      <c r="G73" s="3">
        <f t="shared" si="0"/>
        <v>26918.448479999995</v>
      </c>
      <c r="H73" s="3">
        <f t="shared" si="1"/>
        <v>0.5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39134.78</v>
      </c>
      <c r="D76" s="2">
        <f>'PR-RAS'!E80</f>
        <v>167366.28</v>
      </c>
      <c r="E76" s="2">
        <v>0</v>
      </c>
      <c r="F76" s="2">
        <v>0</v>
      </c>
      <c r="G76" s="3">
        <f t="shared" si="0"/>
        <v>28040.050499999998</v>
      </c>
      <c r="H76" s="3">
        <f t="shared" si="1"/>
        <v>0.5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62.16</v>
      </c>
      <c r="D78" s="2">
        <f>'PR-RAS'!E82</f>
        <v>18.57</v>
      </c>
      <c r="E78" s="2">
        <v>0</v>
      </c>
      <c r="F78" s="2">
        <v>0</v>
      </c>
      <c r="G78" s="3">
        <f t="shared" si="0"/>
        <v>7.6460999999999997</v>
      </c>
      <c r="H78" s="3">
        <f t="shared" si="1"/>
        <v>0.58999999999999631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62.16</v>
      </c>
      <c r="D79" s="2">
        <f>'PR-RAS'!E83</f>
        <v>18.57</v>
      </c>
      <c r="E79" s="2">
        <v>0</v>
      </c>
      <c r="F79" s="2">
        <v>0</v>
      </c>
      <c r="G79" s="3">
        <f t="shared" si="0"/>
        <v>7.7454000000000001</v>
      </c>
      <c r="H79" s="3">
        <f t="shared" si="1"/>
        <v>0.58999999999999631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62.16</v>
      </c>
      <c r="D81" s="2">
        <f>'PR-RAS'!E85</f>
        <v>18.57</v>
      </c>
      <c r="E81" s="2">
        <v>0</v>
      </c>
      <c r="F81" s="2">
        <v>0</v>
      </c>
      <c r="G81" s="3">
        <f t="shared" si="0"/>
        <v>7.944</v>
      </c>
      <c r="H81" s="3">
        <f t="shared" si="1"/>
        <v>0.58999999999999631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18875.52</v>
      </c>
      <c r="D102" s="2">
        <f>'PR-RAS'!E106</f>
        <v>38749.339999999997</v>
      </c>
      <c r="E102" s="2">
        <v>0</v>
      </c>
      <c r="F102" s="2">
        <v>0</v>
      </c>
      <c r="G102" s="3">
        <f t="shared" si="0"/>
        <v>9733.7942000000003</v>
      </c>
      <c r="H102" s="3">
        <f t="shared" si="1"/>
        <v>0.81999999999607098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18875.52</v>
      </c>
      <c r="D108" s="2">
        <f>'PR-RAS'!E112</f>
        <v>38749.339999999997</v>
      </c>
      <c r="E108" s="2">
        <v>0</v>
      </c>
      <c r="F108" s="2">
        <v>0</v>
      </c>
      <c r="G108" s="3">
        <f t="shared" si="0"/>
        <v>10312.0394</v>
      </c>
      <c r="H108" s="3">
        <f t="shared" si="1"/>
        <v>0.81999999999607098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18875.52</v>
      </c>
      <c r="D113" s="2">
        <f>'PR-RAS'!E117</f>
        <v>38749.339999999997</v>
      </c>
      <c r="E113" s="2">
        <v>0</v>
      </c>
      <c r="F113" s="2">
        <v>0</v>
      </c>
      <c r="G113" s="3">
        <f t="shared" si="0"/>
        <v>10793.910400000001</v>
      </c>
      <c r="H113" s="3">
        <f t="shared" si="1"/>
        <v>0.81999999999607098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3934.33</v>
      </c>
      <c r="D121" s="2">
        <f>'PR-RAS'!E125</f>
        <v>3303.2</v>
      </c>
      <c r="E121" s="2">
        <v>0</v>
      </c>
      <c r="F121" s="2">
        <v>0</v>
      </c>
      <c r="G121" s="3">
        <f t="shared" si="0"/>
        <v>1264.8875999999998</v>
      </c>
      <c r="H121" s="3">
        <f t="shared" si="1"/>
        <v>0.52999999999974534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2543.3000000000002</v>
      </c>
      <c r="D122" s="2">
        <f>'PR-RAS'!E126</f>
        <v>3303.2</v>
      </c>
      <c r="E122" s="2">
        <v>0</v>
      </c>
      <c r="F122" s="2">
        <v>0</v>
      </c>
      <c r="G122" s="3">
        <f t="shared" si="0"/>
        <v>1107.1137000000001</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2543.3000000000002</v>
      </c>
      <c r="D124" s="2">
        <f>'PR-RAS'!E128</f>
        <v>3303.2</v>
      </c>
      <c r="E124" s="2">
        <v>0</v>
      </c>
      <c r="F124" s="2">
        <v>0</v>
      </c>
      <c r="G124" s="3">
        <f t="shared" si="0"/>
        <v>1125.4131</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1391.03</v>
      </c>
      <c r="D125" s="2">
        <f>'PR-RAS'!E129</f>
        <v>0</v>
      </c>
      <c r="E125" s="2">
        <v>0</v>
      </c>
      <c r="F125" s="2">
        <v>0</v>
      </c>
      <c r="G125" s="3">
        <f t="shared" si="0"/>
        <v>172.48772</v>
      </c>
      <c r="H125" s="3">
        <f t="shared" si="1"/>
        <v>2.9999999999972715E-2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1391.03</v>
      </c>
      <c r="D126" s="2">
        <f>'PR-RAS'!E130</f>
        <v>0</v>
      </c>
      <c r="E126" s="2">
        <v>0</v>
      </c>
      <c r="F126" s="2">
        <v>0</v>
      </c>
      <c r="G126" s="3">
        <f t="shared" si="0"/>
        <v>173.87875</v>
      </c>
      <c r="H126" s="3">
        <f t="shared" si="1"/>
        <v>2.9999999999972715E-2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616062.57999999996</v>
      </c>
      <c r="D130" s="2">
        <f>'PR-RAS'!E134</f>
        <v>684923</v>
      </c>
      <c r="E130" s="2">
        <v>0</v>
      </c>
      <c r="F130" s="2">
        <v>0</v>
      </c>
      <c r="G130" s="3">
        <f t="shared" si="0"/>
        <v>256182.20682000002</v>
      </c>
      <c r="H130" s="3">
        <f t="shared" si="1"/>
        <v>0.42000000004190952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616062.57999999996</v>
      </c>
      <c r="D131" s="2">
        <f>'PR-RAS'!E135</f>
        <v>684923</v>
      </c>
      <c r="E131" s="2">
        <v>0</v>
      </c>
      <c r="F131" s="2">
        <v>0</v>
      </c>
      <c r="G131" s="3">
        <f t="shared" si="0"/>
        <v>258168.11540000001</v>
      </c>
      <c r="H131" s="3">
        <f t="shared" si="1"/>
        <v>0.42000000004190952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589931.32999999996</v>
      </c>
      <c r="D132" s="2">
        <f>'PR-RAS'!E136</f>
        <v>561686.28</v>
      </c>
      <c r="E132" s="2">
        <v>0</v>
      </c>
      <c r="F132" s="2">
        <v>0</v>
      </c>
      <c r="G132" s="3">
        <f t="shared" si="0"/>
        <v>224442.80959000002</v>
      </c>
      <c r="H132" s="3">
        <f t="shared" si="1"/>
        <v>0.60999999998603016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26131.25</v>
      </c>
      <c r="D133" s="2">
        <f>'PR-RAS'!E137</f>
        <v>123236.72</v>
      </c>
      <c r="E133" s="2">
        <v>0</v>
      </c>
      <c r="F133" s="2">
        <v>0</v>
      </c>
      <c r="G133" s="3">
        <f t="shared" si="0"/>
        <v>35983.819080000001</v>
      </c>
      <c r="H133" s="3">
        <f t="shared" si="1"/>
        <v>0.52999999999883585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3634477.78</v>
      </c>
      <c r="D148" s="2">
        <f>'PR-RAS'!E152</f>
        <v>4185764.95</v>
      </c>
      <c r="E148" s="2">
        <v>0</v>
      </c>
      <c r="F148" s="2">
        <v>0</v>
      </c>
      <c r="G148" s="3">
        <f t="shared" si="0"/>
        <v>1764883.1289599999</v>
      </c>
      <c r="H148" s="3">
        <f t="shared" si="1"/>
        <v>0.27000000001862645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2865522.56</v>
      </c>
      <c r="D149" s="2">
        <f>'PR-RAS'!E153</f>
        <v>3356784.2700000005</v>
      </c>
      <c r="E149" s="2">
        <v>0</v>
      </c>
      <c r="F149" s="2">
        <v>0</v>
      </c>
      <c r="G149" s="3">
        <f t="shared" si="0"/>
        <v>1417705.4828000001</v>
      </c>
      <c r="H149" s="3">
        <f t="shared" si="1"/>
        <v>0.71000000042840838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2357194.96</v>
      </c>
      <c r="D150" s="2">
        <f>'PR-RAS'!E154</f>
        <v>2784665.06</v>
      </c>
      <c r="E150" s="2">
        <v>0</v>
      </c>
      <c r="F150" s="2">
        <v>0</v>
      </c>
      <c r="G150" s="3">
        <f t="shared" si="0"/>
        <v>1181052.2369200001</v>
      </c>
      <c r="H150" s="3">
        <f t="shared" si="1"/>
        <v>0.10000000009313226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2357194.96</v>
      </c>
      <c r="D151" s="2">
        <f>'PR-RAS'!E155</f>
        <v>2784665.06</v>
      </c>
      <c r="E151" s="2">
        <v>0</v>
      </c>
      <c r="F151" s="2">
        <v>0</v>
      </c>
      <c r="G151" s="3">
        <f t="shared" si="0"/>
        <v>1188978.7619999999</v>
      </c>
      <c r="H151" s="3">
        <f t="shared" si="1"/>
        <v>0.10000000009313226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119390.2</v>
      </c>
      <c r="D155" s="2">
        <f>'PR-RAS'!E159</f>
        <v>111395.22</v>
      </c>
      <c r="E155" s="2">
        <v>0</v>
      </c>
      <c r="F155" s="2">
        <v>0</v>
      </c>
      <c r="G155" s="3">
        <f t="shared" si="0"/>
        <v>52695.81856</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388937.4</v>
      </c>
      <c r="D156" s="2">
        <f>'PR-RAS'!E160</f>
        <v>460723.99</v>
      </c>
      <c r="E156" s="2">
        <v>0</v>
      </c>
      <c r="F156" s="2">
        <v>0</v>
      </c>
      <c r="G156" s="3">
        <f t="shared" si="0"/>
        <v>203109.73389999999</v>
      </c>
      <c r="H156" s="3">
        <f t="shared" si="1"/>
        <v>0.41000000003259629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388937.4</v>
      </c>
      <c r="D158" s="2">
        <f>'PR-RAS'!E162</f>
        <v>459469.99</v>
      </c>
      <c r="E158" s="2">
        <v>0</v>
      </c>
      <c r="F158" s="2">
        <v>0</v>
      </c>
      <c r="G158" s="3">
        <f t="shared" si="0"/>
        <v>205336.74865999998</v>
      </c>
      <c r="H158" s="3">
        <f t="shared" si="1"/>
        <v>0.41000000003259629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1254</v>
      </c>
      <c r="E159" s="2">
        <v>0</v>
      </c>
      <c r="F159" s="2">
        <v>0</v>
      </c>
      <c r="G159" s="3">
        <f t="shared" si="0"/>
        <v>396.26400000000001</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430132.97000000003</v>
      </c>
      <c r="D160" s="2">
        <f>'PR-RAS'!E164</f>
        <v>467392.63</v>
      </c>
      <c r="E160" s="2">
        <v>0</v>
      </c>
      <c r="F160" s="2">
        <v>0</v>
      </c>
      <c r="G160" s="3">
        <f t="shared" si="0"/>
        <v>217021.99857</v>
      </c>
      <c r="H160" s="3">
        <f t="shared" si="1"/>
        <v>0.3999999999650754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69500.319999999992</v>
      </c>
      <c r="D161" s="2">
        <f>'PR-RAS'!E165</f>
        <v>75126.44</v>
      </c>
      <c r="E161" s="2">
        <v>0</v>
      </c>
      <c r="F161" s="2">
        <v>0</v>
      </c>
      <c r="G161" s="3">
        <f t="shared" si="0"/>
        <v>35160.512000000002</v>
      </c>
      <c r="H161" s="3">
        <f t="shared" si="1"/>
        <v>0.75999999999476131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3371.17</v>
      </c>
      <c r="D162" s="2">
        <f>'PR-RAS'!E166</f>
        <v>3966.6</v>
      </c>
      <c r="E162" s="2">
        <v>0</v>
      </c>
      <c r="F162" s="2">
        <v>0</v>
      </c>
      <c r="G162" s="3">
        <f t="shared" si="0"/>
        <v>1820.0035699999999</v>
      </c>
      <c r="H162" s="3">
        <f t="shared" si="1"/>
        <v>0.57000000000016371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66014.149999999994</v>
      </c>
      <c r="D163" s="2">
        <f>'PR-RAS'!E167</f>
        <v>69995.929999999993</v>
      </c>
      <c r="E163" s="2">
        <v>0</v>
      </c>
      <c r="F163" s="2">
        <v>0</v>
      </c>
      <c r="G163" s="3">
        <f t="shared" si="0"/>
        <v>33372.973619999997</v>
      </c>
      <c r="H163" s="3">
        <f t="shared" si="1"/>
        <v>0.22000000000116415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115</v>
      </c>
      <c r="D164" s="2">
        <f>'PR-RAS'!E168</f>
        <v>1163.9100000000001</v>
      </c>
      <c r="E164" s="2">
        <v>0</v>
      </c>
      <c r="F164" s="2">
        <v>0</v>
      </c>
      <c r="G164" s="3">
        <f t="shared" si="0"/>
        <v>398.17966000000007</v>
      </c>
      <c r="H164" s="3">
        <f t="shared" si="1"/>
        <v>8.9999999999918145E-2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281498.09000000003</v>
      </c>
      <c r="D166" s="2">
        <f>'PR-RAS'!E170</f>
        <v>306844.56</v>
      </c>
      <c r="E166" s="2">
        <v>0</v>
      </c>
      <c r="F166" s="2">
        <v>0</v>
      </c>
      <c r="G166" s="3">
        <f t="shared" si="0"/>
        <v>147705.88965</v>
      </c>
      <c r="H166" s="3">
        <f t="shared" si="1"/>
        <v>0.53000000002793968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21064.59</v>
      </c>
      <c r="D167" s="2">
        <f>'PR-RAS'!E171</f>
        <v>21055.33</v>
      </c>
      <c r="E167" s="2">
        <v>0</v>
      </c>
      <c r="F167" s="2">
        <v>0</v>
      </c>
      <c r="G167" s="3">
        <f t="shared" si="0"/>
        <v>10487.0915</v>
      </c>
      <c r="H167" s="3">
        <f t="shared" si="1"/>
        <v>0.74000000000160071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130681.61</v>
      </c>
      <c r="D168" s="2">
        <f>'PR-RAS'!E172</f>
        <v>165761.82</v>
      </c>
      <c r="E168" s="2">
        <v>0</v>
      </c>
      <c r="F168" s="2">
        <v>0</v>
      </c>
      <c r="G168" s="3">
        <f t="shared" si="0"/>
        <v>77188.276750000005</v>
      </c>
      <c r="H168" s="3">
        <f t="shared" si="1"/>
        <v>0.569999999992433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120996.93</v>
      </c>
      <c r="D169" s="2">
        <f>'PR-RAS'!E173</f>
        <v>108700.08</v>
      </c>
      <c r="E169" s="2">
        <v>0</v>
      </c>
      <c r="F169" s="2">
        <v>0</v>
      </c>
      <c r="G169" s="3">
        <f t="shared" si="0"/>
        <v>56850.71112</v>
      </c>
      <c r="H169" s="3">
        <f t="shared" si="1"/>
        <v>0.15000000000873115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5928.41</v>
      </c>
      <c r="D170" s="2">
        <f>'PR-RAS'!E174</f>
        <v>8444.48</v>
      </c>
      <c r="E170" s="2">
        <v>0</v>
      </c>
      <c r="F170" s="2">
        <v>0</v>
      </c>
      <c r="G170" s="3">
        <f t="shared" si="0"/>
        <v>3856.13553</v>
      </c>
      <c r="H170" s="3">
        <f t="shared" si="1"/>
        <v>0.88999999999941792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2037.84</v>
      </c>
      <c r="D171" s="2">
        <f>'PR-RAS'!E175</f>
        <v>2132.0500000000002</v>
      </c>
      <c r="E171" s="2">
        <v>0</v>
      </c>
      <c r="F171" s="2">
        <v>0</v>
      </c>
      <c r="G171" s="3">
        <f t="shared" si="0"/>
        <v>1071.3298000000002</v>
      </c>
      <c r="H171" s="3">
        <f t="shared" si="1"/>
        <v>0.21000000000026375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788.71</v>
      </c>
      <c r="D173" s="2">
        <f>'PR-RAS'!E177</f>
        <v>750.8</v>
      </c>
      <c r="E173" s="2">
        <v>0</v>
      </c>
      <c r="F173" s="2">
        <v>0</v>
      </c>
      <c r="G173" s="3">
        <f t="shared" si="0"/>
        <v>393.93331999999998</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73804.06</v>
      </c>
      <c r="D174" s="2">
        <f>'PR-RAS'!E178</f>
        <v>80776.33</v>
      </c>
      <c r="E174" s="2">
        <v>0</v>
      </c>
      <c r="F174" s="2">
        <v>0</v>
      </c>
      <c r="G174" s="3">
        <f t="shared" si="0"/>
        <v>40716.71256</v>
      </c>
      <c r="H174" s="3">
        <f t="shared" si="1"/>
        <v>0.38999999999941792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7321</v>
      </c>
      <c r="D175" s="2">
        <f>'PR-RAS'!E179</f>
        <v>8293.0300000000007</v>
      </c>
      <c r="E175" s="2">
        <v>0</v>
      </c>
      <c r="F175" s="2">
        <v>0</v>
      </c>
      <c r="G175" s="3">
        <f t="shared" si="0"/>
        <v>4159.8284400000002</v>
      </c>
      <c r="H175" s="3">
        <f t="shared" si="1"/>
        <v>3.0000000000654836E-2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27621.81</v>
      </c>
      <c r="D176" s="2">
        <f>'PR-RAS'!E180</f>
        <v>28873.87</v>
      </c>
      <c r="E176" s="2">
        <v>0</v>
      </c>
      <c r="F176" s="2">
        <v>0</v>
      </c>
      <c r="G176" s="3">
        <f t="shared" si="0"/>
        <v>14939.671249999999</v>
      </c>
      <c r="H176" s="3">
        <f t="shared" si="1"/>
        <v>0.31999999999970896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752.58</v>
      </c>
      <c r="D177" s="2">
        <f>'PR-RAS'!E181</f>
        <v>254.88</v>
      </c>
      <c r="E177" s="2">
        <v>0</v>
      </c>
      <c r="F177" s="2">
        <v>0</v>
      </c>
      <c r="G177" s="3">
        <f t="shared" si="0"/>
        <v>222.17184</v>
      </c>
      <c r="H177" s="3">
        <f t="shared" si="1"/>
        <v>0.53999999999996362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14741.68</v>
      </c>
      <c r="D178" s="2">
        <f>'PR-RAS'!E182</f>
        <v>13777.14</v>
      </c>
      <c r="E178" s="2">
        <v>0</v>
      </c>
      <c r="F178" s="2">
        <v>0</v>
      </c>
      <c r="G178" s="3">
        <f t="shared" si="0"/>
        <v>7486.3849199999995</v>
      </c>
      <c r="H178" s="3">
        <f t="shared" si="1"/>
        <v>0.45999999999912689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1036.03</v>
      </c>
      <c r="D179" s="2">
        <f>'PR-RAS'!E183</f>
        <v>1105.48</v>
      </c>
      <c r="E179" s="2">
        <v>0</v>
      </c>
      <c r="F179" s="2">
        <v>0</v>
      </c>
      <c r="G179" s="3">
        <f t="shared" si="0"/>
        <v>577.96421999999995</v>
      </c>
      <c r="H179" s="3">
        <f t="shared" si="1"/>
        <v>0.50999999999999091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3930.74</v>
      </c>
      <c r="D180" s="2">
        <f>'PR-RAS'!E184</f>
        <v>7239.29</v>
      </c>
      <c r="E180" s="2">
        <v>0</v>
      </c>
      <c r="F180" s="2">
        <v>0</v>
      </c>
      <c r="G180" s="3">
        <f t="shared" si="0"/>
        <v>3295.2682799999998</v>
      </c>
      <c r="H180" s="3">
        <f t="shared" si="1"/>
        <v>0.5500000000001819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5634.55</v>
      </c>
      <c r="D181" s="2">
        <f>'PR-RAS'!E185</f>
        <v>8431.56</v>
      </c>
      <c r="E181" s="2">
        <v>0</v>
      </c>
      <c r="F181" s="2">
        <v>0</v>
      </c>
      <c r="G181" s="3">
        <f t="shared" si="0"/>
        <v>4049.5805999999993</v>
      </c>
      <c r="H181" s="3">
        <f t="shared" si="1"/>
        <v>0.89000000000032742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12765.67</v>
      </c>
      <c r="D182" s="2">
        <f>'PR-RAS'!E186</f>
        <v>12801.08</v>
      </c>
      <c r="E182" s="2">
        <v>0</v>
      </c>
      <c r="F182" s="2">
        <v>0</v>
      </c>
      <c r="G182" s="3">
        <f t="shared" si="0"/>
        <v>6944.5772299999999</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5330.5</v>
      </c>
      <c r="D190" s="2">
        <f>'PR-RAS'!E194</f>
        <v>4645.3</v>
      </c>
      <c r="E190" s="2">
        <v>0</v>
      </c>
      <c r="F190" s="2">
        <v>0</v>
      </c>
      <c r="G190" s="3">
        <f t="shared" si="0"/>
        <v>2763.3879000000002</v>
      </c>
      <c r="H190" s="3">
        <f t="shared" si="1"/>
        <v>0.8000000000001819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3122.82</v>
      </c>
      <c r="D192" s="2">
        <f>'PR-RAS'!E196</f>
        <v>4214.0200000000004</v>
      </c>
      <c r="E192" s="2">
        <v>0</v>
      </c>
      <c r="F192" s="2">
        <v>0</v>
      </c>
      <c r="G192" s="3">
        <f t="shared" si="0"/>
        <v>2206.2142600000002</v>
      </c>
      <c r="H192" s="3">
        <f t="shared" si="1"/>
        <v>0.20000000000027285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1897.01</v>
      </c>
      <c r="D195" s="2">
        <f>'PR-RAS'!E199</f>
        <v>0</v>
      </c>
      <c r="E195" s="2">
        <v>0</v>
      </c>
      <c r="F195" s="2">
        <v>0</v>
      </c>
      <c r="G195" s="3">
        <f t="shared" si="0"/>
        <v>368.01994000000002</v>
      </c>
      <c r="H195" s="3">
        <f t="shared" si="1"/>
        <v>9.9999999999909051E-3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147.58000000000001</v>
      </c>
      <c r="D197" s="2">
        <f>'PR-RAS'!E201</f>
        <v>236.28</v>
      </c>
      <c r="E197" s="2">
        <v>0</v>
      </c>
      <c r="F197" s="2">
        <v>0</v>
      </c>
      <c r="G197" s="3">
        <f t="shared" si="0"/>
        <v>121.54744000000001</v>
      </c>
      <c r="H197" s="3">
        <f t="shared" si="1"/>
        <v>0.69999999999998863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1327.84</v>
      </c>
      <c r="D198" s="2">
        <f>'PR-RAS'!E202</f>
        <v>1490.87</v>
      </c>
      <c r="E198" s="2">
        <v>0</v>
      </c>
      <c r="F198" s="2">
        <v>0</v>
      </c>
      <c r="G198" s="3">
        <f t="shared" si="0"/>
        <v>848.98725999999999</v>
      </c>
      <c r="H198" s="3">
        <f t="shared" si="1"/>
        <v>0.29000000000019099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1327.84</v>
      </c>
      <c r="D212" s="2">
        <f>'PR-RAS'!E216</f>
        <v>1490.87</v>
      </c>
      <c r="E212" s="2">
        <v>0</v>
      </c>
      <c r="F212" s="2">
        <v>0</v>
      </c>
      <c r="G212" s="3">
        <f t="shared" si="0"/>
        <v>909.32137999999998</v>
      </c>
      <c r="H212" s="3">
        <f t="shared" si="1"/>
        <v>0.29000000000019099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1327.84</v>
      </c>
      <c r="D213" s="2">
        <f>'PR-RAS'!E217</f>
        <v>1490.87</v>
      </c>
      <c r="E213" s="2">
        <v>0</v>
      </c>
      <c r="F213" s="2">
        <v>0</v>
      </c>
      <c r="G213" s="3">
        <f t="shared" si="0"/>
        <v>913.63095999999996</v>
      </c>
      <c r="H213" s="3">
        <f t="shared" si="1"/>
        <v>0.29000000000019099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334797.09000000003</v>
      </c>
      <c r="D258" s="2">
        <f>'PR-RAS'!E262</f>
        <v>358561.13</v>
      </c>
      <c r="E258" s="2">
        <v>0</v>
      </c>
      <c r="F258" s="2">
        <v>0</v>
      </c>
      <c r="G258" s="3">
        <f t="shared" si="0"/>
        <v>270343.27295000001</v>
      </c>
      <c r="H258" s="3">
        <f t="shared" si="1"/>
        <v>0.22000000003026798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334797.09000000003</v>
      </c>
      <c r="D265" s="2">
        <f>'PR-RAS'!E269</f>
        <v>358561.13</v>
      </c>
      <c r="E265" s="2">
        <v>0</v>
      </c>
      <c r="F265" s="2">
        <v>0</v>
      </c>
      <c r="G265" s="3">
        <f t="shared" si="0"/>
        <v>277706.70840000006</v>
      </c>
      <c r="H265" s="3">
        <f t="shared" si="1"/>
        <v>0.22000000003026798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334797.09000000003</v>
      </c>
      <c r="D267" s="2">
        <f>'PR-RAS'!E271</f>
        <v>358561.13</v>
      </c>
      <c r="E267" s="2">
        <v>0</v>
      </c>
      <c r="F267" s="2">
        <v>0</v>
      </c>
      <c r="G267" s="3">
        <f t="shared" si="0"/>
        <v>279810.54710000003</v>
      </c>
      <c r="H267" s="3">
        <f t="shared" si="1"/>
        <v>0.22000000003026798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2697.32</v>
      </c>
      <c r="D269" s="2">
        <f>'PR-RAS'!E273</f>
        <v>1536.05</v>
      </c>
      <c r="E269" s="2">
        <v>0</v>
      </c>
      <c r="F269" s="2">
        <v>0</v>
      </c>
      <c r="G269" s="3">
        <f t="shared" si="0"/>
        <v>1546.2045600000001</v>
      </c>
      <c r="H269" s="3">
        <f t="shared" si="1"/>
        <v>0.37000000000011823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2697.32</v>
      </c>
      <c r="D270" s="2">
        <f>'PR-RAS'!E274</f>
        <v>1536.05</v>
      </c>
      <c r="E270" s="2">
        <v>0</v>
      </c>
      <c r="F270" s="2">
        <v>0</v>
      </c>
      <c r="G270" s="3">
        <f t="shared" si="0"/>
        <v>1551.9739800000002</v>
      </c>
      <c r="H270" s="3">
        <f t="shared" si="1"/>
        <v>0.37000000000011823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2697.32</v>
      </c>
      <c r="D271" s="2">
        <f>'PR-RAS'!E275</f>
        <v>1536.05</v>
      </c>
      <c r="E271" s="2">
        <v>0</v>
      </c>
      <c r="F271" s="2">
        <v>0</v>
      </c>
      <c r="G271" s="3">
        <f t="shared" si="0"/>
        <v>1557.7434000000001</v>
      </c>
      <c r="H271" s="3">
        <f t="shared" si="1"/>
        <v>0.37000000000011823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3634477.78</v>
      </c>
      <c r="D295" s="2">
        <f>'PR-RAS'!E299</f>
        <v>4185764.95</v>
      </c>
      <c r="E295" s="2">
        <v>0</v>
      </c>
      <c r="F295" s="2">
        <v>0</v>
      </c>
      <c r="G295" s="3">
        <f t="shared" si="12"/>
        <v>3529766.2579199998</v>
      </c>
      <c r="H295" s="3">
        <f t="shared" si="13"/>
        <v>0.27000000001862645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76146.840000000317</v>
      </c>
      <c r="D296" s="2">
        <f>'PR-RAS'!E300</f>
        <v>0</v>
      </c>
      <c r="E296" s="2">
        <v>0</v>
      </c>
      <c r="F296" s="2">
        <v>0</v>
      </c>
      <c r="G296" s="3">
        <f t="shared" si="12"/>
        <v>22463.317800000092</v>
      </c>
      <c r="H296" s="3">
        <f t="shared" si="13"/>
        <v>0.15999999968335032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116040.37000000058</v>
      </c>
      <c r="E297" s="2">
        <v>0</v>
      </c>
      <c r="F297" s="2">
        <v>0</v>
      </c>
      <c r="G297" s="3">
        <f t="shared" si="12"/>
        <v>68695.899040000339</v>
      </c>
      <c r="H297" s="3">
        <f t="shared" si="13"/>
        <v>0.37000000057742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55516.959999999999</v>
      </c>
      <c r="D298" s="2">
        <f>'PR-RAS'!E302</f>
        <v>52547.96</v>
      </c>
      <c r="E298" s="2">
        <v>0</v>
      </c>
      <c r="F298" s="2">
        <v>0</v>
      </c>
      <c r="G298" s="3">
        <f t="shared" si="12"/>
        <v>47702.02536</v>
      </c>
      <c r="H298" s="3">
        <f t="shared" si="13"/>
        <v>8.000000000174623E-2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2416.52</v>
      </c>
      <c r="D300" s="2">
        <f>'PR-RAS'!E304</f>
        <v>3718.76</v>
      </c>
      <c r="E300" s="2">
        <v>0</v>
      </c>
      <c r="F300" s="2">
        <v>0</v>
      </c>
      <c r="G300" s="3">
        <f t="shared" si="12"/>
        <v>2946.3579600000003</v>
      </c>
      <c r="H300" s="3">
        <f t="shared" si="13"/>
        <v>0.71999999999979991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2416.52</v>
      </c>
      <c r="D301" s="2">
        <f>'PR-RAS'!E305</f>
        <v>3718.76</v>
      </c>
      <c r="E301" s="2">
        <v>0</v>
      </c>
      <c r="F301" s="2">
        <v>0</v>
      </c>
      <c r="G301" s="3">
        <f t="shared" si="12"/>
        <v>2956.212</v>
      </c>
      <c r="H301" s="3">
        <f t="shared" si="13"/>
        <v>0.71999999999979991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324.77</v>
      </c>
      <c r="D303" s="2">
        <f>'PR-RAS'!E308</f>
        <v>223.87</v>
      </c>
      <c r="E303" s="2">
        <v>0</v>
      </c>
      <c r="F303" s="2">
        <v>0</v>
      </c>
      <c r="G303" s="3">
        <f t="shared" si="12"/>
        <v>233.29801999999998</v>
      </c>
      <c r="H303" s="3">
        <f t="shared" si="13"/>
        <v>0.36000000000001364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324.77</v>
      </c>
      <c r="D316" s="2">
        <f>'PR-RAS'!E321</f>
        <v>223.87</v>
      </c>
      <c r="E316" s="2">
        <v>0</v>
      </c>
      <c r="F316" s="2">
        <v>0</v>
      </c>
      <c r="G316" s="3">
        <f t="shared" si="12"/>
        <v>243.34065000000001</v>
      </c>
      <c r="H316" s="3">
        <f t="shared" si="13"/>
        <v>0.36000000000001364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324.77</v>
      </c>
      <c r="D317" s="2">
        <f>'PR-RAS'!E322</f>
        <v>223.87</v>
      </c>
      <c r="E317" s="2">
        <v>0</v>
      </c>
      <c r="F317" s="2">
        <v>0</v>
      </c>
      <c r="G317" s="3">
        <f t="shared" si="12"/>
        <v>244.11315999999999</v>
      </c>
      <c r="H317" s="3">
        <f t="shared" si="13"/>
        <v>0.36000000000001364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324.77</v>
      </c>
      <c r="D318" s="2">
        <f>'PR-RAS'!E323</f>
        <v>223.87</v>
      </c>
      <c r="E318" s="2">
        <v>0</v>
      </c>
      <c r="F318" s="2">
        <v>0</v>
      </c>
      <c r="G318" s="3">
        <f t="shared" si="12"/>
        <v>244.88567</v>
      </c>
      <c r="H318" s="3">
        <f t="shared" si="13"/>
        <v>0.36000000000001364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79440.62</v>
      </c>
      <c r="D355" s="2">
        <f>'PR-RAS'!E360</f>
        <v>183893.64</v>
      </c>
      <c r="E355" s="2">
        <v>0</v>
      </c>
      <c r="F355" s="2">
        <v>0</v>
      </c>
      <c r="G355" s="3">
        <f t="shared" si="12"/>
        <v>158318.67660000001</v>
      </c>
      <c r="H355" s="3">
        <f t="shared" si="13"/>
        <v>0.73999999999068677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55434.37</v>
      </c>
      <c r="D368" s="2">
        <f>'PR-RAS'!E373</f>
        <v>46649.990000000005</v>
      </c>
      <c r="E368" s="2">
        <v>0</v>
      </c>
      <c r="F368" s="2">
        <v>0</v>
      </c>
      <c r="G368" s="3">
        <f t="shared" si="12"/>
        <v>54585.506450000001</v>
      </c>
      <c r="H368" s="3">
        <f t="shared" si="13"/>
        <v>0.37999999999738066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5025</v>
      </c>
      <c r="D374" s="2">
        <f>'PR-RAS'!E379</f>
        <v>6589.7999999999993</v>
      </c>
      <c r="E374" s="2">
        <v>0</v>
      </c>
      <c r="F374" s="2">
        <v>0</v>
      </c>
      <c r="G374" s="3">
        <f t="shared" si="12"/>
        <v>6790.3157999999994</v>
      </c>
      <c r="H374" s="3">
        <f t="shared" si="13"/>
        <v>0.2000000000007276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2125</v>
      </c>
      <c r="D376" s="2">
        <f>'PR-RAS'!E381</f>
        <v>369.99</v>
      </c>
      <c r="E376" s="2">
        <v>0</v>
      </c>
      <c r="F376" s="2">
        <v>0</v>
      </c>
      <c r="G376" s="3">
        <f t="shared" si="12"/>
        <v>1074.3675000000001</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1150</v>
      </c>
      <c r="D377" s="2">
        <f>'PR-RAS'!E382</f>
        <v>4292.25</v>
      </c>
      <c r="E377" s="2">
        <v>0</v>
      </c>
      <c r="F377" s="2">
        <v>0</v>
      </c>
      <c r="G377" s="3">
        <f t="shared" si="12"/>
        <v>3660.172</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331.5</v>
      </c>
      <c r="E379" s="2">
        <v>0</v>
      </c>
      <c r="F379" s="2">
        <v>0</v>
      </c>
      <c r="G379" s="3">
        <f t="shared" si="12"/>
        <v>250.614</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198.78</v>
      </c>
      <c r="E380" s="2">
        <v>0</v>
      </c>
      <c r="F380" s="2">
        <v>0</v>
      </c>
      <c r="G380" s="3">
        <f t="shared" si="12"/>
        <v>150.67524</v>
      </c>
      <c r="H380" s="3">
        <f t="shared" si="13"/>
        <v>0.21999999999999886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1750</v>
      </c>
      <c r="D381" s="2">
        <f>'PR-RAS'!E386</f>
        <v>1397.28</v>
      </c>
      <c r="E381" s="2">
        <v>0</v>
      </c>
      <c r="F381" s="2">
        <v>0</v>
      </c>
      <c r="G381" s="3">
        <f t="shared" si="12"/>
        <v>1726.9327999999998</v>
      </c>
      <c r="H381" s="3">
        <f t="shared" si="13"/>
        <v>0.27999999999997272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50409.37</v>
      </c>
      <c r="D388" s="2">
        <f>'PR-RAS'!E393</f>
        <v>40060.19</v>
      </c>
      <c r="E388" s="2">
        <v>0</v>
      </c>
      <c r="F388" s="2">
        <v>0</v>
      </c>
      <c r="G388" s="3">
        <f t="shared" si="12"/>
        <v>50515.013250000004</v>
      </c>
      <c r="H388" s="3">
        <f t="shared" si="13"/>
        <v>0.56000000000494765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50409.37</v>
      </c>
      <c r="D389" s="2">
        <f>'PR-RAS'!E394</f>
        <v>40060.19</v>
      </c>
      <c r="E389" s="2">
        <v>0</v>
      </c>
      <c r="F389" s="2">
        <v>0</v>
      </c>
      <c r="G389" s="3">
        <f t="shared" si="12"/>
        <v>50645.543000000005</v>
      </c>
      <c r="H389" s="3">
        <f t="shared" si="13"/>
        <v>0.56000000000494765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24006.25</v>
      </c>
      <c r="D407" s="2">
        <f>'PR-RAS'!E412</f>
        <v>137243.65</v>
      </c>
      <c r="E407" s="2">
        <v>0</v>
      </c>
      <c r="F407" s="2">
        <v>0</v>
      </c>
      <c r="G407" s="3">
        <f t="shared" si="12"/>
        <v>121188.38130000001</v>
      </c>
      <c r="H407" s="3">
        <f t="shared" si="13"/>
        <v>0.60000000000582077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24006.25</v>
      </c>
      <c r="D408" s="2">
        <f>'PR-RAS'!E413</f>
        <v>137243.65</v>
      </c>
      <c r="E408" s="2">
        <v>0</v>
      </c>
      <c r="F408" s="2">
        <v>0</v>
      </c>
      <c r="G408" s="3">
        <f t="shared" si="12"/>
        <v>121486.87484999999</v>
      </c>
      <c r="H408" s="3">
        <f t="shared" si="13"/>
        <v>0.60000000000582077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79115.849999999991</v>
      </c>
      <c r="D413" s="2">
        <f>'PR-RAS'!E418</f>
        <v>183669.77000000002</v>
      </c>
      <c r="E413" s="2">
        <v>0</v>
      </c>
      <c r="F413" s="2">
        <v>0</v>
      </c>
      <c r="G413" s="3">
        <f t="shared" si="12"/>
        <v>183939.62067999999</v>
      </c>
      <c r="H413" s="3">
        <f t="shared" si="13"/>
        <v>0.3799999999901047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3710949.39</v>
      </c>
      <c r="D417" s="2">
        <f>'PR-RAS'!E422</f>
        <v>4069948.4499999997</v>
      </c>
      <c r="E417" s="2">
        <v>0</v>
      </c>
      <c r="F417" s="2">
        <v>0</v>
      </c>
      <c r="G417" s="3">
        <f t="shared" si="12"/>
        <v>4929952.0566399992</v>
      </c>
      <c r="H417" s="3">
        <f t="shared" si="13"/>
        <v>0.83999999985098839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3713918.4</v>
      </c>
      <c r="D418" s="2">
        <f>'PR-RAS'!E423</f>
        <v>4369658.59</v>
      </c>
      <c r="E418" s="2">
        <v>0</v>
      </c>
      <c r="F418" s="2">
        <v>0</v>
      </c>
      <c r="G418" s="3">
        <f t="shared" si="12"/>
        <v>5192999.2368599996</v>
      </c>
      <c r="H418" s="3">
        <f t="shared" si="13"/>
        <v>0.81000000005587935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2969.0099999997765</v>
      </c>
      <c r="D420" s="2">
        <f>'PR-RAS'!E425</f>
        <v>299710.14000000013</v>
      </c>
      <c r="E420" s="2">
        <v>0</v>
      </c>
      <c r="F420" s="2">
        <v>0</v>
      </c>
      <c r="G420" s="3">
        <f t="shared" si="12"/>
        <v>252401.11251000001</v>
      </c>
      <c r="H420" s="3">
        <f t="shared" si="13"/>
        <v>0.14999999990686774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55516.959999999999</v>
      </c>
      <c r="D421" s="2">
        <f>'PR-RAS'!E426</f>
        <v>52547.96</v>
      </c>
      <c r="E421" s="2">
        <v>0</v>
      </c>
      <c r="F421" s="2">
        <v>0</v>
      </c>
      <c r="G421" s="3">
        <f t="shared" si="12"/>
        <v>67457.409599999999</v>
      </c>
      <c r="H421" s="3">
        <f t="shared" si="13"/>
        <v>8.000000000174623E-2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2416.52</v>
      </c>
      <c r="D423" s="2">
        <f>'PR-RAS'!E428</f>
        <v>3718.76</v>
      </c>
      <c r="E423" s="2">
        <v>0</v>
      </c>
      <c r="F423" s="2">
        <v>0</v>
      </c>
      <c r="G423" s="3">
        <f t="shared" si="12"/>
        <v>4158.40488</v>
      </c>
      <c r="H423" s="3">
        <f t="shared" si="13"/>
        <v>0.71999999999979991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1989.96</v>
      </c>
      <c r="D424" s="2">
        <f>'PR-RAS'!E430</f>
        <v>1667.67</v>
      </c>
      <c r="E424" s="2">
        <v>0</v>
      </c>
      <c r="F424" s="2">
        <v>0</v>
      </c>
      <c r="G424" s="3">
        <f t="shared" si="12"/>
        <v>2252.6019000000001</v>
      </c>
      <c r="H424" s="3">
        <f t="shared" si="13"/>
        <v>0.36999999999989086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1989.96</v>
      </c>
      <c r="D485" s="2">
        <f>'PR-RAS'!E491</f>
        <v>1667.67</v>
      </c>
      <c r="E485" s="2">
        <v>0</v>
      </c>
      <c r="F485" s="2">
        <v>0</v>
      </c>
      <c r="G485" s="3">
        <f t="shared" si="12"/>
        <v>2577.4452000000001</v>
      </c>
      <c r="H485" s="3">
        <f t="shared" si="13"/>
        <v>0.36999999999989086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1989.96</v>
      </c>
      <c r="D503" s="2">
        <f>'PR-RAS'!E509</f>
        <v>1667.67</v>
      </c>
      <c r="E503" s="2">
        <v>0</v>
      </c>
      <c r="F503" s="2">
        <v>0</v>
      </c>
      <c r="G503" s="3">
        <f t="shared" si="12"/>
        <v>2673.3006</v>
      </c>
      <c r="H503" s="3">
        <f t="shared" si="13"/>
        <v>0.36999999999989086</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1989.96</v>
      </c>
      <c r="D504" s="2">
        <f>'PR-RAS'!E510</f>
        <v>1667.67</v>
      </c>
      <c r="E504" s="2">
        <v>0</v>
      </c>
      <c r="F504" s="2">
        <v>0</v>
      </c>
      <c r="G504" s="3">
        <f t="shared" si="12"/>
        <v>2678.6259</v>
      </c>
      <c r="H504" s="3">
        <f t="shared" si="13"/>
        <v>0.36999999999989086</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1989.96</v>
      </c>
      <c r="D529" s="2">
        <f>'PR-RAS'!E535</f>
        <v>1667.67</v>
      </c>
      <c r="E529" s="2">
        <v>0</v>
      </c>
      <c r="F529" s="2">
        <v>0</v>
      </c>
      <c r="G529" s="3">
        <f t="shared" ref="G529:G836" si="14">(B529/1000)*(C529*1+D529*2)</f>
        <v>2811.7584000000002</v>
      </c>
      <c r="H529" s="3">
        <f t="shared" ref="H529:H836" si="15">ABS(C529-ROUND(C529,0))+ABS(D529-ROUND(D529,0))</f>
        <v>0.36999999999989086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1989.96</v>
      </c>
      <c r="D591" s="2">
        <f>'PR-RAS'!E597</f>
        <v>1667.67</v>
      </c>
      <c r="E591" s="2">
        <v>0</v>
      </c>
      <c r="F591" s="2">
        <v>0</v>
      </c>
      <c r="G591" s="3">
        <f t="shared" si="14"/>
        <v>3141.9270000000001</v>
      </c>
      <c r="H591" s="3">
        <f t="shared" si="15"/>
        <v>0.36999999999989086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1989.96</v>
      </c>
      <c r="D603" s="2">
        <f>'PR-RAS'!E609</f>
        <v>1667.67</v>
      </c>
      <c r="E603" s="2">
        <v>0</v>
      </c>
      <c r="F603" s="2">
        <v>0</v>
      </c>
      <c r="G603" s="3">
        <f t="shared" si="14"/>
        <v>3205.8305999999998</v>
      </c>
      <c r="H603" s="3">
        <f t="shared" si="15"/>
        <v>0.36999999999989086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1989.96</v>
      </c>
      <c r="D606" s="2">
        <f>'PR-RAS'!E612</f>
        <v>1667.67</v>
      </c>
      <c r="E606" s="2">
        <v>0</v>
      </c>
      <c r="F606" s="2">
        <v>0</v>
      </c>
      <c r="G606" s="3">
        <f t="shared" si="14"/>
        <v>3221.8065000000001</v>
      </c>
      <c r="H606" s="3">
        <f t="shared" si="15"/>
        <v>0.36999999999989086</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3712939.35</v>
      </c>
      <c r="D637" s="2">
        <f>'PR-RAS'!E643</f>
        <v>4071616.1199999996</v>
      </c>
      <c r="E637" s="2">
        <v>0</v>
      </c>
      <c r="F637" s="2">
        <v>0</v>
      </c>
      <c r="G637" s="3">
        <f t="shared" si="14"/>
        <v>7540525.13124</v>
      </c>
      <c r="H637" s="3">
        <f t="shared" si="15"/>
        <v>0.46999999973922968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3715908.36</v>
      </c>
      <c r="D638" s="2">
        <f>'PR-RAS'!E644</f>
        <v>4371326.26</v>
      </c>
      <c r="E638" s="2">
        <v>0</v>
      </c>
      <c r="F638" s="2">
        <v>0</v>
      </c>
      <c r="G638" s="3">
        <f t="shared" si="14"/>
        <v>7936103.2805599999</v>
      </c>
      <c r="H638" s="3">
        <f t="shared" si="15"/>
        <v>0.61999999964609742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2969.0099999997765</v>
      </c>
      <c r="D640" s="2">
        <f>'PR-RAS'!E646</f>
        <v>299710.14000000013</v>
      </c>
      <c r="E640" s="2">
        <v>0</v>
      </c>
      <c r="F640" s="2">
        <v>0</v>
      </c>
      <c r="G640" s="3">
        <f t="shared" si="14"/>
        <v>384926.75631000003</v>
      </c>
      <c r="H640" s="3">
        <f t="shared" si="15"/>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55516.959999999999</v>
      </c>
      <c r="D641" s="2">
        <f>'PR-RAS'!E647</f>
        <v>52547.96</v>
      </c>
      <c r="E641" s="2">
        <v>0</v>
      </c>
      <c r="F641" s="2">
        <v>0</v>
      </c>
      <c r="G641" s="3">
        <f t="shared" si="14"/>
        <v>102792.24320000001</v>
      </c>
      <c r="H641" s="3">
        <f t="shared" si="15"/>
        <v>8.000000000174623E-2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52547.950000000223</v>
      </c>
      <c r="D643" s="2">
        <f>'PR-RAS'!E649</f>
        <v>0</v>
      </c>
      <c r="E643" s="2">
        <v>0</v>
      </c>
      <c r="F643" s="2">
        <v>0</v>
      </c>
      <c r="G643" s="3">
        <f t="shared" si="14"/>
        <v>33735.78390000014</v>
      </c>
      <c r="H643" s="3">
        <f t="shared" si="15"/>
        <v>4.9999999777355697E-2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247162.18000000014</v>
      </c>
      <c r="E644" s="2">
        <v>0</v>
      </c>
      <c r="F644" s="2">
        <v>0</v>
      </c>
      <c r="G644" s="3">
        <f t="shared" si="14"/>
        <v>317850.56348000019</v>
      </c>
      <c r="H644" s="3">
        <f t="shared" si="15"/>
        <v>0.18000000013853423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234788.49</v>
      </c>
      <c r="D645" s="2">
        <f>'PR-RAS'!E651</f>
        <v>0</v>
      </c>
      <c r="E645" s="2">
        <v>0</v>
      </c>
      <c r="F645" s="2">
        <v>0</v>
      </c>
      <c r="G645" s="3">
        <f t="shared" si="14"/>
        <v>151203.78756</v>
      </c>
      <c r="H645" s="3">
        <f t="shared" si="15"/>
        <v>0.48999999999068677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79593.78</v>
      </c>
      <c r="D646" s="2">
        <f>'PR-RAS'!E653</f>
        <v>52431.39</v>
      </c>
      <c r="E646" s="2">
        <v>0</v>
      </c>
      <c r="F646" s="2">
        <v>0</v>
      </c>
      <c r="G646" s="3">
        <f t="shared" si="14"/>
        <v>118974.48119999999</v>
      </c>
      <c r="H646" s="3">
        <f t="shared" si="15"/>
        <v>0.61000000000058208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395568.9</v>
      </c>
      <c r="D647" s="2">
        <f>'PR-RAS'!E654</f>
        <v>604589.85</v>
      </c>
      <c r="E647" s="2">
        <v>0</v>
      </c>
      <c r="F647" s="2">
        <v>0</v>
      </c>
      <c r="G647" s="3">
        <f t="shared" si="14"/>
        <v>1036667.5956000001</v>
      </c>
      <c r="H647" s="3">
        <f t="shared" si="15"/>
        <v>0.25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422731.29</v>
      </c>
      <c r="D648" s="2">
        <f>'PR-RAS'!E655</f>
        <v>657021.24</v>
      </c>
      <c r="E648" s="2">
        <v>0</v>
      </c>
      <c r="F648" s="2">
        <v>0</v>
      </c>
      <c r="G648" s="3">
        <f t="shared" si="14"/>
        <v>1123692.62919</v>
      </c>
      <c r="H648" s="3">
        <f t="shared" si="15"/>
        <v>0.52999999996973202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52431.390000000072</v>
      </c>
      <c r="D649" s="2">
        <f>'PR-RAS'!E656</f>
        <v>0</v>
      </c>
      <c r="E649" s="2">
        <v>0</v>
      </c>
      <c r="F649" s="2">
        <v>0</v>
      </c>
      <c r="G649" s="3">
        <f t="shared" si="14"/>
        <v>33975.540720000048</v>
      </c>
      <c r="H649" s="3">
        <f t="shared" si="15"/>
        <v>0.3900000000721775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109</v>
      </c>
      <c r="D651" s="2">
        <f>'PR-RAS'!E658</f>
        <v>107</v>
      </c>
      <c r="E651" s="2">
        <v>0</v>
      </c>
      <c r="F651" s="2">
        <v>0</v>
      </c>
      <c r="G651" s="3">
        <f t="shared" si="14"/>
        <v>209.95000000000002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106</v>
      </c>
      <c r="D653" s="2">
        <f>'PR-RAS'!E660</f>
        <v>104</v>
      </c>
      <c r="E653" s="2">
        <v>0</v>
      </c>
      <c r="F653" s="2">
        <v>0</v>
      </c>
      <c r="G653" s="3">
        <f t="shared" si="14"/>
        <v>204.72800000000001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41794.480000000003</v>
      </c>
      <c r="D664" s="2">
        <f>'PR-RAS'!E671</f>
        <v>47177.440000000002</v>
      </c>
      <c r="E664" s="2">
        <v>0</v>
      </c>
      <c r="F664" s="2">
        <v>0</v>
      </c>
      <c r="G664" s="3">
        <f t="shared" si="14"/>
        <v>90267.025680000021</v>
      </c>
      <c r="H664" s="3">
        <f t="shared" si="15"/>
        <v>0.92000000000552973</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300</v>
      </c>
      <c r="E671" s="2">
        <v>0</v>
      </c>
      <c r="F671" s="2">
        <v>0</v>
      </c>
      <c r="G671" s="3">
        <f t="shared" si="14"/>
        <v>402</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2944453.86</v>
      </c>
      <c r="D676" s="2">
        <f>'PR-RAS'!E683</f>
        <v>3081189.2</v>
      </c>
      <c r="E676" s="2">
        <v>0</v>
      </c>
      <c r="F676" s="2">
        <v>0</v>
      </c>
      <c r="G676" s="3">
        <f t="shared" si="14"/>
        <v>6147111.7755000005</v>
      </c>
      <c r="H676" s="3">
        <f t="shared" si="15"/>
        <v>0.34000000031664968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46306.91</v>
      </c>
      <c r="D678" s="2">
        <f>'PR-RAS'!E685</f>
        <v>46697.55</v>
      </c>
      <c r="E678" s="2">
        <v>0</v>
      </c>
      <c r="F678" s="2">
        <v>0</v>
      </c>
      <c r="G678" s="3">
        <f t="shared" si="14"/>
        <v>94578.260770000008</v>
      </c>
      <c r="H678" s="3">
        <f t="shared" si="15"/>
        <v>0.53999999999359716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18516.28</v>
      </c>
      <c r="D717" s="2">
        <f>'PR-RAS'!E724</f>
        <v>17900.330000000002</v>
      </c>
      <c r="E717" s="2">
        <v>0</v>
      </c>
      <c r="F717" s="2">
        <v>0</v>
      </c>
      <c r="G717" s="3">
        <f t="shared" si="14"/>
        <v>38890.929040000003</v>
      </c>
      <c r="H717" s="3">
        <f t="shared" si="15"/>
        <v>0.61000000000058208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318.3</v>
      </c>
      <c r="D719" s="2">
        <f>'PR-RAS'!E726</f>
        <v>5783.32</v>
      </c>
      <c r="E719" s="2">
        <v>0</v>
      </c>
      <c r="F719" s="2">
        <v>0</v>
      </c>
      <c r="G719" s="3">
        <f t="shared" si="14"/>
        <v>8533.386919999999</v>
      </c>
      <c r="H719" s="3">
        <f t="shared" si="15"/>
        <v>0.61999999999972033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16452.78</v>
      </c>
      <c r="D725" s="2">
        <f>'PR-RAS'!E732</f>
        <v>10924.7</v>
      </c>
      <c r="E725" s="2">
        <v>0</v>
      </c>
      <c r="F725" s="2">
        <v>0</v>
      </c>
      <c r="G725" s="3">
        <f t="shared" si="14"/>
        <v>27730.778319999998</v>
      </c>
      <c r="H725" s="3">
        <f t="shared" si="15"/>
        <v>0.52000000000043656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4358.63</v>
      </c>
      <c r="D726" s="2">
        <f>'PR-RAS'!E733</f>
        <v>2869.36</v>
      </c>
      <c r="E726" s="2">
        <v>0</v>
      </c>
      <c r="F726" s="2">
        <v>0</v>
      </c>
      <c r="G726" s="3">
        <f t="shared" si="14"/>
        <v>7320.5787499999997</v>
      </c>
      <c r="H726" s="3">
        <f t="shared" si="15"/>
        <v>0.73000000000001819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66014.149999999994</v>
      </c>
      <c r="D727" s="2">
        <f>'PR-RAS'!E734</f>
        <v>69995.929999999993</v>
      </c>
      <c r="E727" s="2">
        <v>0</v>
      </c>
      <c r="F727" s="2">
        <v>0</v>
      </c>
      <c r="G727" s="3">
        <f t="shared" si="14"/>
        <v>149560.36325999998</v>
      </c>
      <c r="H727" s="3">
        <f t="shared" si="15"/>
        <v>0.22000000000116415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3841.28</v>
      </c>
      <c r="D729" s="2">
        <f>'PR-RAS'!E736</f>
        <v>6310.24</v>
      </c>
      <c r="E729" s="2">
        <v>0</v>
      </c>
      <c r="F729" s="2">
        <v>0</v>
      </c>
      <c r="G729" s="3">
        <f t="shared" si="14"/>
        <v>11984.161279999998</v>
      </c>
      <c r="H729" s="3">
        <f t="shared" si="15"/>
        <v>0.51999999999998181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4377.58</v>
      </c>
      <c r="D731" s="2">
        <f>'PR-RAS'!E738</f>
        <v>5786.88</v>
      </c>
      <c r="E731" s="2">
        <v>0</v>
      </c>
      <c r="F731" s="2">
        <v>0</v>
      </c>
      <c r="G731" s="3">
        <f t="shared" si="14"/>
        <v>11644.4782</v>
      </c>
      <c r="H731" s="3">
        <f t="shared" si="15"/>
        <v>0.53999999999996362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329975.24</v>
      </c>
      <c r="D844" s="2">
        <f>'PR-RAS'!E851</f>
        <v>353847.34</v>
      </c>
      <c r="E844" s="2">
        <v>0</v>
      </c>
      <c r="F844" s="2">
        <v>0</v>
      </c>
      <c r="G844" s="3">
        <f t="shared" si="34"/>
        <v>874755.74256000004</v>
      </c>
      <c r="H844" s="3">
        <f t="shared" si="35"/>
        <v>0.58000000001629815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4821.8500000000004</v>
      </c>
      <c r="D848" s="2">
        <f>'PR-RAS'!E855</f>
        <v>4713.79</v>
      </c>
      <c r="E848" s="2">
        <v>0</v>
      </c>
      <c r="F848" s="2">
        <v>0</v>
      </c>
      <c r="G848" s="3">
        <f t="shared" si="34"/>
        <v>12069.26721</v>
      </c>
      <c r="H848" s="3">
        <f t="shared" si="35"/>
        <v>0.35999999999967258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1989.96</v>
      </c>
      <c r="D917" s="2">
        <f>'PR-RAS'!E924</f>
        <v>1667.67</v>
      </c>
      <c r="E917" s="2">
        <v>0</v>
      </c>
      <c r="F917" s="2">
        <v>0</v>
      </c>
      <c r="G917" s="3">
        <f t="shared" si="34"/>
        <v>4877.9748</v>
      </c>
      <c r="H917" s="3">
        <f t="shared" si="35"/>
        <v>0.36999999999989086</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1989.96</v>
      </c>
      <c r="D978" s="2">
        <f>'PR-RAS'!E985</f>
        <v>1667.67</v>
      </c>
      <c r="E978" s="2">
        <v>0</v>
      </c>
      <c r="F978" s="2">
        <v>0</v>
      </c>
      <c r="G978" s="3">
        <f t="shared" si="34"/>
        <v>5202.8181000000004</v>
      </c>
      <c r="H978" s="3">
        <f t="shared" si="35"/>
        <v>0.36999999999989086</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2368022.3300000005</v>
      </c>
      <c r="D1011" s="7">
        <f>BILANCA!E6</f>
        <v>2180180.59</v>
      </c>
      <c r="E1011" s="7">
        <v>0</v>
      </c>
      <c r="F1011" s="7">
        <v>0</v>
      </c>
      <c r="G1011" s="8">
        <f t="shared" ref="G1011:G1306" si="38">B1011/1000*C1011+B1011/500*D1011</f>
        <v>6728.3835100000006</v>
      </c>
      <c r="H1011" s="8">
        <f t="shared" si="35"/>
        <v>0.74000000068917871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2042457.1800000004</v>
      </c>
      <c r="D1012" s="2">
        <f>BILANCA!E7</f>
        <v>2162466.83</v>
      </c>
      <c r="E1012" s="2">
        <v>0</v>
      </c>
      <c r="F1012" s="2">
        <v>0</v>
      </c>
      <c r="G1012" s="3">
        <f t="shared" si="38"/>
        <v>12734.781680000002</v>
      </c>
      <c r="H1012" s="3">
        <f t="shared" si="35"/>
        <v>0.3500000003259629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5139.07</v>
      </c>
      <c r="D1013" s="2">
        <f>BILANCA!E8</f>
        <v>5139.07</v>
      </c>
      <c r="E1013" s="2">
        <v>0</v>
      </c>
      <c r="F1013" s="2">
        <v>0</v>
      </c>
      <c r="G1013" s="3">
        <f t="shared" si="38"/>
        <v>46.251629999999999</v>
      </c>
      <c r="H1013" s="3">
        <f t="shared" si="35"/>
        <v>0.13999999999941792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4873.62</v>
      </c>
      <c r="D1014" s="2">
        <f>BILANCA!E9</f>
        <v>4873.62</v>
      </c>
      <c r="E1014" s="2">
        <v>0</v>
      </c>
      <c r="F1014" s="2">
        <v>0</v>
      </c>
      <c r="G1014" s="3">
        <f t="shared" si="38"/>
        <v>58.483440000000002</v>
      </c>
      <c r="H1014" s="3">
        <f t="shared" si="35"/>
        <v>0.76000000000021828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265.45</v>
      </c>
      <c r="D1015" s="2">
        <f>BILANCA!E10</f>
        <v>265.45</v>
      </c>
      <c r="E1015" s="2">
        <v>0</v>
      </c>
      <c r="F1015" s="2">
        <v>0</v>
      </c>
      <c r="G1015" s="3">
        <f t="shared" si="38"/>
        <v>3.9817499999999999</v>
      </c>
      <c r="H1015" s="3">
        <f t="shared" si="35"/>
        <v>0.89999999999997726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2033255.3400000003</v>
      </c>
      <c r="D1017" s="2">
        <f>BILANCA!E12</f>
        <v>2153200.77</v>
      </c>
      <c r="E1017" s="2">
        <v>0</v>
      </c>
      <c r="F1017" s="2">
        <v>0</v>
      </c>
      <c r="G1017" s="3">
        <f t="shared" si="38"/>
        <v>44377.598160000001</v>
      </c>
      <c r="H1017" s="3">
        <f t="shared" si="35"/>
        <v>0.57000000029802322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1811808.54</v>
      </c>
      <c r="D1018" s="2">
        <f>BILANCA!E13</f>
        <v>1899927.7199999997</v>
      </c>
      <c r="E1018" s="2">
        <v>0</v>
      </c>
      <c r="F1018" s="2">
        <v>0</v>
      </c>
      <c r="G1018" s="3">
        <f t="shared" si="38"/>
        <v>44893.311839999995</v>
      </c>
      <c r="H1018" s="3">
        <f t="shared" si="35"/>
        <v>0.74000000022351742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3314777.89</v>
      </c>
      <c r="D1020" s="2">
        <f>BILANCA!E15</f>
        <v>3432227.8</v>
      </c>
      <c r="E1020" s="2">
        <v>0</v>
      </c>
      <c r="F1020" s="2">
        <v>0</v>
      </c>
      <c r="G1020" s="3">
        <f t="shared" si="38"/>
        <v>101792.3349</v>
      </c>
      <c r="H1020" s="3">
        <f t="shared" si="35"/>
        <v>0.31000000005587935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85821.38</v>
      </c>
      <c r="D1022" s="2">
        <f>BILANCA!E17</f>
        <v>85821.38</v>
      </c>
      <c r="E1022" s="2">
        <v>0</v>
      </c>
      <c r="F1022" s="2">
        <v>0</v>
      </c>
      <c r="G1022" s="3">
        <f t="shared" si="38"/>
        <v>3089.5696800000005</v>
      </c>
      <c r="H1022" s="3">
        <f t="shared" si="35"/>
        <v>0.76000000000931323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1588790.73</v>
      </c>
      <c r="D1023" s="2">
        <f>BILANCA!E18</f>
        <v>1618121.46</v>
      </c>
      <c r="E1023" s="2">
        <v>0</v>
      </c>
      <c r="F1023" s="2">
        <v>0</v>
      </c>
      <c r="G1023" s="3">
        <f t="shared" si="38"/>
        <v>62725.437449999998</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80101.170000000158</v>
      </c>
      <c r="D1024" s="2">
        <f>BILANCA!E19</f>
        <v>81515.100000000093</v>
      </c>
      <c r="E1024" s="2">
        <v>0</v>
      </c>
      <c r="F1024" s="2">
        <v>0</v>
      </c>
      <c r="G1024" s="3">
        <f t="shared" si="38"/>
        <v>3403.8391800000045</v>
      </c>
      <c r="H1024" s="3">
        <f t="shared" si="35"/>
        <v>0.2700000002514571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610824.04</v>
      </c>
      <c r="D1025" s="2">
        <f>BILANCA!E20</f>
        <v>612420.93000000005</v>
      </c>
      <c r="E1025" s="2">
        <v>0</v>
      </c>
      <c r="F1025" s="2">
        <v>0</v>
      </c>
      <c r="G1025" s="3">
        <f t="shared" si="38"/>
        <v>27534.988499999999</v>
      </c>
      <c r="H1025" s="3">
        <f t="shared" si="35"/>
        <v>0.10999999998603016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5785.04</v>
      </c>
      <c r="D1026" s="2">
        <f>BILANCA!E21</f>
        <v>5785.04</v>
      </c>
      <c r="E1026" s="2">
        <v>0</v>
      </c>
      <c r="F1026" s="2">
        <v>0</v>
      </c>
      <c r="G1026" s="3">
        <f t="shared" si="38"/>
        <v>277.68191999999999</v>
      </c>
      <c r="H1026" s="3">
        <f t="shared" si="35"/>
        <v>7.999999999992724E-2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149716.4</v>
      </c>
      <c r="D1027" s="2">
        <f>BILANCA!E22</f>
        <v>149716.4</v>
      </c>
      <c r="E1027" s="2">
        <v>0</v>
      </c>
      <c r="F1027" s="2">
        <v>0</v>
      </c>
      <c r="G1027" s="3">
        <f t="shared" si="38"/>
        <v>7635.5364000000009</v>
      </c>
      <c r="H1027" s="3">
        <f t="shared" si="35"/>
        <v>0.79999999998835847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384.76</v>
      </c>
      <c r="D1029" s="2">
        <f>BILANCA!E24</f>
        <v>384.76</v>
      </c>
      <c r="E1029" s="2">
        <v>0</v>
      </c>
      <c r="F1029" s="2">
        <v>0</v>
      </c>
      <c r="G1029" s="3">
        <f t="shared" si="38"/>
        <v>21.931319999999999</v>
      </c>
      <c r="H1029" s="3">
        <f t="shared" si="35"/>
        <v>0.48000000000001819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15375.77</v>
      </c>
      <c r="D1030" s="2">
        <f>BILANCA!E25</f>
        <v>15459.72</v>
      </c>
      <c r="E1030" s="2">
        <v>0</v>
      </c>
      <c r="F1030" s="2">
        <v>0</v>
      </c>
      <c r="G1030" s="3">
        <f t="shared" si="38"/>
        <v>925.90419999999995</v>
      </c>
      <c r="H1030" s="3">
        <f t="shared" si="35"/>
        <v>0.51000000000021828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98724.37</v>
      </c>
      <c r="D1031" s="2">
        <f>BILANCA!E26</f>
        <v>103348.12</v>
      </c>
      <c r="E1031" s="2">
        <v>0</v>
      </c>
      <c r="F1031" s="2">
        <v>0</v>
      </c>
      <c r="G1031" s="3">
        <f t="shared" si="38"/>
        <v>6413.8328099999999</v>
      </c>
      <c r="H1031" s="3">
        <f t="shared" si="35"/>
        <v>0.48999999999068677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800709.21</v>
      </c>
      <c r="D1033" s="2">
        <f>BILANCA!E28</f>
        <v>805599.87</v>
      </c>
      <c r="E1033" s="2">
        <v>0</v>
      </c>
      <c r="F1033" s="2">
        <v>0</v>
      </c>
      <c r="G1033" s="3">
        <f t="shared" si="38"/>
        <v>55473.905849999996</v>
      </c>
      <c r="H1033" s="3">
        <f t="shared" si="35"/>
        <v>0.33999999996740371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9777.6900000000023</v>
      </c>
      <c r="D1034" s="2">
        <f>BILANCA!E29</f>
        <v>778.70999999999185</v>
      </c>
      <c r="E1034" s="2">
        <v>0</v>
      </c>
      <c r="F1034" s="2">
        <v>0</v>
      </c>
      <c r="G1034" s="3">
        <f t="shared" si="38"/>
        <v>272.04263999999966</v>
      </c>
      <c r="H1034" s="3">
        <f t="shared" si="35"/>
        <v>0.60000000000582077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84035.12</v>
      </c>
      <c r="D1035" s="2">
        <f>BILANCA!E30</f>
        <v>84035.12</v>
      </c>
      <c r="E1035" s="2">
        <v>0</v>
      </c>
      <c r="F1035" s="2">
        <v>0</v>
      </c>
      <c r="G1035" s="3">
        <f t="shared" si="38"/>
        <v>6302.634</v>
      </c>
      <c r="H1035" s="3">
        <f t="shared" si="35"/>
        <v>0.23999999999068677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74257.429999999993</v>
      </c>
      <c r="D1039" s="2">
        <f>BILANCA!E34</f>
        <v>83256.41</v>
      </c>
      <c r="E1039" s="2">
        <v>0</v>
      </c>
      <c r="F1039" s="2">
        <v>0</v>
      </c>
      <c r="G1039" s="3">
        <f t="shared" si="38"/>
        <v>6982.3372500000005</v>
      </c>
      <c r="H1039" s="3">
        <f t="shared" si="35"/>
        <v>0.83999999999650754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127292.1</v>
      </c>
      <c r="D1040" s="2">
        <f>BILANCA!E35</f>
        <v>166767.35000000003</v>
      </c>
      <c r="E1040" s="2">
        <v>0</v>
      </c>
      <c r="F1040" s="2">
        <v>0</v>
      </c>
      <c r="G1040" s="3">
        <f t="shared" si="38"/>
        <v>13824.804</v>
      </c>
      <c r="H1040" s="3">
        <f t="shared" si="35"/>
        <v>0.45000000004074536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268105.52</v>
      </c>
      <c r="D1041" s="2">
        <f>BILANCA!E36</f>
        <v>308345.15000000002</v>
      </c>
      <c r="E1041" s="2">
        <v>0</v>
      </c>
      <c r="F1041" s="2">
        <v>0</v>
      </c>
      <c r="G1041" s="3">
        <f t="shared" si="38"/>
        <v>27428.670420000002</v>
      </c>
      <c r="H1041" s="3">
        <f t="shared" si="35"/>
        <v>0.63000000000465661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140813.42000000001</v>
      </c>
      <c r="D1045" s="2">
        <f>BILANCA!E40</f>
        <v>141577.79999999999</v>
      </c>
      <c r="E1045" s="2">
        <v>0</v>
      </c>
      <c r="F1045" s="2">
        <v>0</v>
      </c>
      <c r="G1045" s="3">
        <f t="shared" si="38"/>
        <v>14838.915700000001</v>
      </c>
      <c r="H1045" s="3">
        <f t="shared" si="35"/>
        <v>0.62000000002444722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4275.84</v>
      </c>
      <c r="D1050" s="2">
        <f>BILANCA!E45</f>
        <v>4211.8900000000003</v>
      </c>
      <c r="E1050" s="2">
        <v>0</v>
      </c>
      <c r="F1050" s="2">
        <v>0</v>
      </c>
      <c r="G1050" s="3">
        <f t="shared" si="38"/>
        <v>507.98480000000006</v>
      </c>
      <c r="H1050" s="3">
        <f t="shared" si="35"/>
        <v>0.26999999999952706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4563.08</v>
      </c>
      <c r="D1052" s="2">
        <f>BILANCA!E47</f>
        <v>4211.8900000000003</v>
      </c>
      <c r="E1052" s="2">
        <v>0</v>
      </c>
      <c r="F1052" s="2">
        <v>0</v>
      </c>
      <c r="G1052" s="3">
        <f t="shared" si="38"/>
        <v>545.44812000000002</v>
      </c>
      <c r="H1052" s="3">
        <f t="shared" si="35"/>
        <v>0.18999999999959982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287.24</v>
      </c>
      <c r="D1055" s="2">
        <f>BILANCA!E50</f>
        <v>0</v>
      </c>
      <c r="E1055" s="2">
        <v>0</v>
      </c>
      <c r="F1055" s="2">
        <v>0</v>
      </c>
      <c r="G1055" s="3">
        <f t="shared" si="38"/>
        <v>12.925800000000001</v>
      </c>
      <c r="H1055" s="3">
        <f t="shared" si="35"/>
        <v>0.24000000000000909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4062.7699999999968</v>
      </c>
      <c r="D1057" s="2">
        <f>BILANCA!E52</f>
        <v>4126.9900000000052</v>
      </c>
      <c r="E1057" s="2">
        <v>0</v>
      </c>
      <c r="F1057" s="2">
        <v>0</v>
      </c>
      <c r="G1057" s="3">
        <f t="shared" si="38"/>
        <v>578.88725000000034</v>
      </c>
      <c r="H1057" s="3">
        <f t="shared" si="35"/>
        <v>0.23999999999796273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53479.1</v>
      </c>
      <c r="D1059" s="2">
        <f>BILANCA!E54</f>
        <v>53654.87</v>
      </c>
      <c r="E1059" s="2">
        <v>0</v>
      </c>
      <c r="F1059" s="2">
        <v>0</v>
      </c>
      <c r="G1059" s="3">
        <f t="shared" si="38"/>
        <v>7878.6531599999998</v>
      </c>
      <c r="H1059" s="3">
        <f t="shared" si="35"/>
        <v>0.22999999999592546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49416.33</v>
      </c>
      <c r="D1060" s="2">
        <f>BILANCA!E55</f>
        <v>49527.88</v>
      </c>
      <c r="E1060" s="2">
        <v>0</v>
      </c>
      <c r="F1060" s="2">
        <v>0</v>
      </c>
      <c r="G1060" s="3">
        <f t="shared" si="38"/>
        <v>7423.6045000000013</v>
      </c>
      <c r="H1060" s="3">
        <f t="shared" si="35"/>
        <v>0.45000000000436557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325565.15000000002</v>
      </c>
      <c r="D1074" s="2">
        <f>BILANCA!E69</f>
        <v>17713.760000000002</v>
      </c>
      <c r="E1074" s="2">
        <v>0</v>
      </c>
      <c r="F1074" s="2">
        <v>0</v>
      </c>
      <c r="G1074" s="3">
        <f t="shared" si="38"/>
        <v>23103.530880000002</v>
      </c>
      <c r="H1074" s="3">
        <f t="shared" si="35"/>
        <v>0.3900000000212458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52431.39</v>
      </c>
      <c r="D1075" s="2">
        <f>BILANCA!E70</f>
        <v>0</v>
      </c>
      <c r="E1075" s="2">
        <v>0</v>
      </c>
      <c r="F1075" s="2">
        <v>0</v>
      </c>
      <c r="G1075" s="3">
        <f t="shared" si="38"/>
        <v>3408.0403500000002</v>
      </c>
      <c r="H1075" s="3">
        <f t="shared" si="35"/>
        <v>0.38999999999941792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52431.39</v>
      </c>
      <c r="D1076" s="2">
        <f>BILANCA!E71</f>
        <v>0</v>
      </c>
      <c r="E1076" s="2">
        <v>0</v>
      </c>
      <c r="F1076" s="2">
        <v>0</v>
      </c>
      <c r="G1076" s="3">
        <f t="shared" si="38"/>
        <v>3460.47174</v>
      </c>
      <c r="H1076" s="3">
        <f t="shared" si="35"/>
        <v>0.38999999999941792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52431.360000000001</v>
      </c>
      <c r="D1078" s="2">
        <f>BILANCA!E73</f>
        <v>0</v>
      </c>
      <c r="E1078" s="2">
        <v>0</v>
      </c>
      <c r="F1078" s="2">
        <v>0</v>
      </c>
      <c r="G1078" s="3">
        <f t="shared" si="38"/>
        <v>3565.3324800000005</v>
      </c>
      <c r="H1078" s="3">
        <f t="shared" si="35"/>
        <v>0.36000000000058208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0.03</v>
      </c>
      <c r="D1080" s="2">
        <f>BILANCA!E75</f>
        <v>0</v>
      </c>
      <c r="E1080" s="2">
        <v>0</v>
      </c>
      <c r="F1080" s="2">
        <v>0</v>
      </c>
      <c r="G1080" s="3">
        <f t="shared" si="38"/>
        <v>2.1000000000000003E-3</v>
      </c>
      <c r="H1080" s="3">
        <f t="shared" si="35"/>
        <v>0.03</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30865.739999999998</v>
      </c>
      <c r="D1087" s="2">
        <f>BILANCA!E82</f>
        <v>3197.75</v>
      </c>
      <c r="E1087" s="2">
        <v>0</v>
      </c>
      <c r="F1087" s="2">
        <v>0</v>
      </c>
      <c r="G1087" s="3">
        <f t="shared" si="38"/>
        <v>2869.1154799999999</v>
      </c>
      <c r="H1087" s="3">
        <f t="shared" si="35"/>
        <v>0.51000000000203727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3525.76</v>
      </c>
      <c r="D1090" s="2">
        <f>BILANCA!E85</f>
        <v>0</v>
      </c>
      <c r="E1090" s="2">
        <v>0</v>
      </c>
      <c r="F1090" s="2">
        <v>0</v>
      </c>
      <c r="G1090" s="3">
        <f t="shared" si="38"/>
        <v>282.06080000000003</v>
      </c>
      <c r="H1090" s="3">
        <f t="shared" si="35"/>
        <v>0.23999999999978172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27339.98</v>
      </c>
      <c r="D1092" s="2">
        <f>BILANCA!E87</f>
        <v>3197.75</v>
      </c>
      <c r="E1092" s="2">
        <v>0</v>
      </c>
      <c r="F1092" s="2">
        <v>0</v>
      </c>
      <c r="G1092" s="3">
        <f t="shared" si="38"/>
        <v>2766.3093600000002</v>
      </c>
      <c r="H1092" s="3">
        <f t="shared" si="35"/>
        <v>0.27000000000043656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2326.88</v>
      </c>
      <c r="D1093" s="2">
        <f>BILANCA!E88</f>
        <v>0</v>
      </c>
      <c r="E1093" s="2">
        <v>0</v>
      </c>
      <c r="F1093" s="2">
        <v>0</v>
      </c>
      <c r="G1093" s="3">
        <f t="shared" si="38"/>
        <v>193.13104000000001</v>
      </c>
      <c r="H1093" s="3">
        <f t="shared" si="35"/>
        <v>0.11999999999989086</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2326.88</v>
      </c>
      <c r="D1094" s="2">
        <f>BILANCA!E89</f>
        <v>0</v>
      </c>
      <c r="E1094" s="2">
        <v>0</v>
      </c>
      <c r="F1094" s="2">
        <v>0</v>
      </c>
      <c r="G1094" s="3">
        <f t="shared" si="38"/>
        <v>195.45792000000003</v>
      </c>
      <c r="H1094" s="3">
        <f t="shared" si="35"/>
        <v>0.11999999999989086</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2326.88</v>
      </c>
      <c r="D1095" s="2">
        <f>BILANCA!E90</f>
        <v>0</v>
      </c>
      <c r="E1095" s="2">
        <v>0</v>
      </c>
      <c r="F1095" s="2">
        <v>0</v>
      </c>
      <c r="G1095" s="3">
        <f t="shared" si="38"/>
        <v>197.78480000000002</v>
      </c>
      <c r="H1095" s="3">
        <f t="shared" si="35"/>
        <v>0.11999999999989086</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5152.6499999999996</v>
      </c>
      <c r="D1152" s="2">
        <f>BILANCA!E147</f>
        <v>14516.01</v>
      </c>
      <c r="E1152" s="2">
        <v>0</v>
      </c>
      <c r="F1152" s="2">
        <v>0</v>
      </c>
      <c r="G1152" s="3">
        <f t="shared" si="38"/>
        <v>4854.2231400000001</v>
      </c>
      <c r="H1152" s="3">
        <f t="shared" si="41"/>
        <v>0.36000000000058208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5152.6499999999996</v>
      </c>
      <c r="D1166" s="2">
        <f>BILANCA!E161</f>
        <v>2695.48</v>
      </c>
      <c r="E1166" s="2">
        <v>0</v>
      </c>
      <c r="F1166" s="2">
        <v>0</v>
      </c>
      <c r="G1166" s="3">
        <f t="shared" si="38"/>
        <v>1644.8031599999999</v>
      </c>
      <c r="H1166" s="3">
        <f t="shared" si="41"/>
        <v>0.83000000000038199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11820.53</v>
      </c>
      <c r="E1167" s="2">
        <v>0</v>
      </c>
      <c r="F1167" s="2">
        <v>0</v>
      </c>
      <c r="G1167" s="3">
        <f t="shared" si="38"/>
        <v>3711.64642</v>
      </c>
      <c r="H1167" s="3">
        <f t="shared" si="41"/>
        <v>0.46999999999934516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234788.49</v>
      </c>
      <c r="D1176" s="2">
        <f>BILANCA!E171</f>
        <v>0</v>
      </c>
      <c r="E1176" s="2">
        <v>0</v>
      </c>
      <c r="F1176" s="2">
        <v>0</v>
      </c>
      <c r="G1176" s="3">
        <f t="shared" si="38"/>
        <v>38974.889340000002</v>
      </c>
      <c r="H1176" s="3">
        <f t="shared" si="41"/>
        <v>0.48999999999068677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234788.49</v>
      </c>
      <c r="D1177" s="2">
        <f>BILANCA!E172</f>
        <v>0</v>
      </c>
      <c r="E1177" s="2">
        <v>0</v>
      </c>
      <c r="F1177" s="2">
        <v>0</v>
      </c>
      <c r="G1177" s="3">
        <f t="shared" si="38"/>
        <v>39209.677830000001</v>
      </c>
      <c r="H1177" s="3">
        <f t="shared" si="41"/>
        <v>0.48999999999068677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2368022.33</v>
      </c>
      <c r="D1180" s="2">
        <f>BILANCA!E176</f>
        <v>2180180.5900000003</v>
      </c>
      <c r="E1180" s="2">
        <v>0</v>
      </c>
      <c r="F1180" s="2">
        <v>0</v>
      </c>
      <c r="G1180" s="3">
        <f t="shared" si="38"/>
        <v>1143825.1967000002</v>
      </c>
      <c r="H1180" s="3">
        <f t="shared" si="41"/>
        <v>0.73999999975785613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302075.93000000005</v>
      </c>
      <c r="D1181" s="2">
        <f>BILANCA!E177</f>
        <v>288755.37999999995</v>
      </c>
      <c r="E1181" s="2">
        <v>0</v>
      </c>
      <c r="F1181" s="2">
        <v>0</v>
      </c>
      <c r="G1181" s="3">
        <f t="shared" si="38"/>
        <v>150409.32399</v>
      </c>
      <c r="H1181" s="3">
        <f t="shared" si="41"/>
        <v>0.44999999989522621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296135.65000000002</v>
      </c>
      <c r="D1182" s="2">
        <f>BILANCA!E178</f>
        <v>286997.58999999997</v>
      </c>
      <c r="E1182" s="2">
        <v>0</v>
      </c>
      <c r="F1182" s="2">
        <v>0</v>
      </c>
      <c r="G1182" s="3">
        <f t="shared" si="38"/>
        <v>149662.50275999997</v>
      </c>
      <c r="H1182" s="3">
        <f t="shared" si="41"/>
        <v>0.76000000000931323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227970.28</v>
      </c>
      <c r="D1183" s="2">
        <f>BILANCA!E179</f>
        <v>261701.62</v>
      </c>
      <c r="E1183" s="2">
        <v>0</v>
      </c>
      <c r="F1183" s="2">
        <v>0</v>
      </c>
      <c r="G1183" s="3">
        <f t="shared" si="38"/>
        <v>129987.61895999999</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16094.98</v>
      </c>
      <c r="D1184" s="2">
        <f>BILANCA!E180</f>
        <v>11757.18</v>
      </c>
      <c r="E1184" s="2">
        <v>0</v>
      </c>
      <c r="F1184" s="2">
        <v>0</v>
      </c>
      <c r="G1184" s="3">
        <f t="shared" si="38"/>
        <v>6892.0251599999992</v>
      </c>
      <c r="H1184" s="3">
        <f t="shared" si="41"/>
        <v>0.2000000000007276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145.38</v>
      </c>
      <c r="D1185" s="2">
        <f>BILANCA!E181</f>
        <v>205.82</v>
      </c>
      <c r="E1185" s="2">
        <v>0</v>
      </c>
      <c r="F1185" s="2">
        <v>0</v>
      </c>
      <c r="G1185" s="3">
        <f t="shared" si="38"/>
        <v>97.478499999999997</v>
      </c>
      <c r="H1185" s="3">
        <f t="shared" si="41"/>
        <v>0.56000000000000227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145.38</v>
      </c>
      <c r="D1188" s="2">
        <f>BILANCA!E184</f>
        <v>205.82</v>
      </c>
      <c r="E1188" s="2">
        <v>0</v>
      </c>
      <c r="F1188" s="2">
        <v>0</v>
      </c>
      <c r="G1188" s="3">
        <f t="shared" si="38"/>
        <v>99.149559999999994</v>
      </c>
      <c r="H1188" s="3">
        <f t="shared" si="41"/>
        <v>0.56000000000000227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1360</v>
      </c>
      <c r="E1198" s="2">
        <v>0</v>
      </c>
      <c r="F1198" s="2">
        <v>0</v>
      </c>
      <c r="G1198" s="3">
        <f t="shared" si="38"/>
        <v>511.36</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51925.01</v>
      </c>
      <c r="D1200" s="2">
        <f>BILANCA!E196</f>
        <v>11972.97</v>
      </c>
      <c r="E1200" s="2">
        <v>0</v>
      </c>
      <c r="F1200" s="2">
        <v>0</v>
      </c>
      <c r="G1200" s="3">
        <f t="shared" si="38"/>
        <v>14415.480500000001</v>
      </c>
      <c r="H1200" s="3">
        <f t="shared" si="41"/>
        <v>4.0000000002692104E-2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4116.1499999999996</v>
      </c>
      <c r="D1201" s="2">
        <f>BILANCA!E197</f>
        <v>0</v>
      </c>
      <c r="E1201" s="2">
        <v>0</v>
      </c>
      <c r="F1201" s="2">
        <v>0</v>
      </c>
      <c r="G1201" s="3">
        <f t="shared" si="38"/>
        <v>786.18464999999992</v>
      </c>
      <c r="H1201" s="3">
        <f t="shared" si="41"/>
        <v>0.1499999999996362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4116.1499999999996</v>
      </c>
      <c r="D1202" s="2">
        <f>BILANCA!E198</f>
        <v>0</v>
      </c>
      <c r="E1202" s="2">
        <v>0</v>
      </c>
      <c r="F1202" s="2">
        <v>0</v>
      </c>
      <c r="G1202" s="3">
        <f t="shared" ref="G1202:G1206" si="44">B1202/1000*C1202+B1202/500*D1202</f>
        <v>790.30079999999998</v>
      </c>
      <c r="H1202" s="3">
        <f t="shared" ref="H1202:H1206" si="45">ABS(C1202-ROUND(C1202,0))+ABS(D1202-ROUND(D1202,0))</f>
        <v>0.1499999999996362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1824.13</v>
      </c>
      <c r="D1223" s="2">
        <f>BILANCA!E219</f>
        <v>0</v>
      </c>
      <c r="E1223" s="2">
        <v>0</v>
      </c>
      <c r="F1223" s="2">
        <v>0</v>
      </c>
      <c r="G1223" s="3">
        <f t="shared" si="38"/>
        <v>388.53969000000001</v>
      </c>
      <c r="H1223" s="3">
        <f t="shared" si="41"/>
        <v>0.13000000000010914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1824.13</v>
      </c>
      <c r="D1224" s="2">
        <f>BILANCA!E220</f>
        <v>0</v>
      </c>
      <c r="E1224" s="2">
        <v>0</v>
      </c>
      <c r="F1224" s="2">
        <v>0</v>
      </c>
      <c r="G1224" s="3">
        <f t="shared" si="38"/>
        <v>390.36382000000003</v>
      </c>
      <c r="H1224" s="3">
        <f t="shared" si="41"/>
        <v>0.13000000000010914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1824.13</v>
      </c>
      <c r="D1231" s="2">
        <f>BILANCA!E227</f>
        <v>0</v>
      </c>
      <c r="E1231" s="2">
        <v>0</v>
      </c>
      <c r="F1231" s="2">
        <v>0</v>
      </c>
      <c r="G1231" s="3">
        <f t="shared" si="38"/>
        <v>403.13273000000004</v>
      </c>
      <c r="H1231" s="3">
        <f t="shared" si="41"/>
        <v>0.13000000000010914</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1757.79</v>
      </c>
      <c r="E1251" s="2">
        <v>0</v>
      </c>
      <c r="F1251" s="2">
        <v>0</v>
      </c>
      <c r="G1251" s="3">
        <f>B1251/1000*C1251+B1251/500*D1251</f>
        <v>847.25477999999998</v>
      </c>
      <c r="H1251" s="3">
        <f>ABS(C1251-ROUND(C1251,0))+ABS(D1251-ROUND(D1251,0))</f>
        <v>0.21000000000003638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2065946.4</v>
      </c>
      <c r="D1255" s="2">
        <f>BILANCA!E251</f>
        <v>1891425.2100000004</v>
      </c>
      <c r="E1255" s="2">
        <v>0</v>
      </c>
      <c r="F1255" s="2">
        <v>0</v>
      </c>
      <c r="G1255" s="3">
        <f t="shared" si="38"/>
        <v>1432955.2209000001</v>
      </c>
      <c r="H1255" s="3">
        <f t="shared" si="41"/>
        <v>0.61000000033527613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2010981.93</v>
      </c>
      <c r="D1256" s="2">
        <f>BILANCA!E252</f>
        <v>2134868.6300000004</v>
      </c>
      <c r="E1256" s="2">
        <v>0</v>
      </c>
      <c r="F1256" s="2">
        <v>0</v>
      </c>
      <c r="G1256" s="3">
        <f t="shared" si="38"/>
        <v>1545056.92074</v>
      </c>
      <c r="H1256" s="3">
        <f t="shared" si="41"/>
        <v>0.43999999971129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2015251.41</v>
      </c>
      <c r="D1257" s="2">
        <f>BILANCA!E253</f>
        <v>2138385.9900000002</v>
      </c>
      <c r="E1257" s="2">
        <v>0</v>
      </c>
      <c r="F1257" s="2">
        <v>0</v>
      </c>
      <c r="G1257" s="3">
        <f t="shared" si="38"/>
        <v>1554129.77733</v>
      </c>
      <c r="H1257" s="3">
        <f t="shared" si="41"/>
        <v>0.41999999969266355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4269.4799999999996</v>
      </c>
      <c r="D1258" s="2">
        <f>BILANCA!E254</f>
        <v>3517.36</v>
      </c>
      <c r="E1258" s="2">
        <v>0</v>
      </c>
      <c r="F1258" s="2">
        <v>0</v>
      </c>
      <c r="G1258" s="3">
        <f t="shared" si="38"/>
        <v>2803.4416000000001</v>
      </c>
      <c r="H1258" s="3">
        <f t="shared" si="41"/>
        <v>0.83999999999969077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52547.949999999983</v>
      </c>
      <c r="D1259" s="2">
        <f>BILANCA!E255</f>
        <v>-247162.18</v>
      </c>
      <c r="E1259" s="2">
        <v>0</v>
      </c>
      <c r="F1259" s="2">
        <v>0</v>
      </c>
      <c r="G1259" s="3">
        <f t="shared" si="38"/>
        <v>-110002.32609</v>
      </c>
      <c r="H1259" s="3">
        <f t="shared" si="41"/>
        <v>0.23000000001047738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131663.79999999999</v>
      </c>
      <c r="D1260" s="2">
        <f>BILANCA!E256</f>
        <v>0</v>
      </c>
      <c r="E1260" s="2">
        <v>0</v>
      </c>
      <c r="F1260" s="2">
        <v>0</v>
      </c>
      <c r="G1260" s="3">
        <f t="shared" si="38"/>
        <v>32915.949999999997</v>
      </c>
      <c r="H1260" s="3">
        <f t="shared" si="41"/>
        <v>0.20000000001164153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131663.79999999999</v>
      </c>
      <c r="D1261" s="2">
        <f>BILANCA!E257</f>
        <v>0</v>
      </c>
      <c r="E1261" s="2">
        <v>0</v>
      </c>
      <c r="F1261" s="2">
        <v>0</v>
      </c>
      <c r="G1261" s="3">
        <f t="shared" si="38"/>
        <v>33047.613799999999</v>
      </c>
      <c r="H1261" s="3">
        <f t="shared" si="41"/>
        <v>0.20000000001164153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79115.850000000006</v>
      </c>
      <c r="D1264" s="2">
        <f>BILANCA!E260</f>
        <v>247162.18</v>
      </c>
      <c r="E1264" s="2">
        <v>0</v>
      </c>
      <c r="F1264" s="2">
        <v>0</v>
      </c>
      <c r="G1264" s="3">
        <f t="shared" si="38"/>
        <v>145653.81333999999</v>
      </c>
      <c r="H1264" s="3">
        <f t="shared" si="41"/>
        <v>0.32999999998719431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63492.41</v>
      </c>
      <c r="E1265" s="2">
        <v>0</v>
      </c>
      <c r="F1265" s="2">
        <v>0</v>
      </c>
      <c r="G1265" s="3">
        <f t="shared" si="38"/>
        <v>32381.129100000002</v>
      </c>
      <c r="H1265" s="3">
        <f t="shared" si="41"/>
        <v>0.41000000000349246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79115.850000000006</v>
      </c>
      <c r="D1266" s="2">
        <f>BILANCA!E262</f>
        <v>183669.77</v>
      </c>
      <c r="E1266" s="2">
        <v>0</v>
      </c>
      <c r="F1266" s="2">
        <v>0</v>
      </c>
      <c r="G1266" s="3">
        <f t="shared" si="38"/>
        <v>114292.57984000001</v>
      </c>
      <c r="H1266" s="3">
        <f t="shared" si="41"/>
        <v>0.38000000000465661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2416.52</v>
      </c>
      <c r="D1278" s="2">
        <f>BILANCA!E274</f>
        <v>3718.76</v>
      </c>
      <c r="E1278" s="2">
        <v>0</v>
      </c>
      <c r="F1278" s="2">
        <v>0</v>
      </c>
      <c r="G1278" s="3">
        <f t="shared" si="38"/>
        <v>2640.8827200000005</v>
      </c>
      <c r="H1278" s="3">
        <f t="shared" si="41"/>
        <v>0.71999999999979991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2416.52</v>
      </c>
      <c r="D1292" s="2">
        <f>BILANCA!E288</f>
        <v>3718.76</v>
      </c>
      <c r="E1292" s="2">
        <v>0</v>
      </c>
      <c r="F1292" s="2">
        <v>0</v>
      </c>
      <c r="G1292" s="3">
        <f t="shared" si="48"/>
        <v>2778.8392799999997</v>
      </c>
      <c r="H1292" s="3">
        <f t="shared" si="49"/>
        <v>0.71999999999979991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79175.16</v>
      </c>
      <c r="D1301" s="2">
        <f>BILANCA!E297</f>
        <v>0</v>
      </c>
      <c r="E1301" s="2">
        <v>0</v>
      </c>
      <c r="F1301" s="2">
        <v>0</v>
      </c>
      <c r="G1301" s="3">
        <f t="shared" si="38"/>
        <v>23039.971559999998</v>
      </c>
      <c r="H1301" s="3">
        <f t="shared" si="41"/>
        <v>0.16000000000349246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79175.16</v>
      </c>
      <c r="D1302" s="2">
        <f>BILANCA!E298</f>
        <v>0</v>
      </c>
      <c r="E1302" s="2">
        <v>0</v>
      </c>
      <c r="F1302" s="2">
        <v>0</v>
      </c>
      <c r="G1302" s="3">
        <f t="shared" si="38"/>
        <v>23119.146720000001</v>
      </c>
      <c r="H1302" s="3">
        <f t="shared" si="41"/>
        <v>0.16000000000349246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1256</v>
      </c>
      <c r="D1303" s="2">
        <f>BILANCA!E300</f>
        <v>0</v>
      </c>
      <c r="E1303" s="2">
        <v>0</v>
      </c>
      <c r="F1303" s="2">
        <v>0</v>
      </c>
      <c r="G1303" s="3">
        <f t="shared" si="38"/>
        <v>368.00799999999998</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1070.8800000000001</v>
      </c>
      <c r="D1304" s="2">
        <f>BILANCA!E301</f>
        <v>0</v>
      </c>
      <c r="E1304" s="2">
        <v>0</v>
      </c>
      <c r="F1304" s="2">
        <v>0</v>
      </c>
      <c r="G1304" s="3">
        <f t="shared" si="38"/>
        <v>314.83872000000002</v>
      </c>
      <c r="H1304" s="3">
        <f t="shared" si="41"/>
        <v>0.11999999999989086</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2695.48</v>
      </c>
      <c r="E1305" s="2">
        <v>0</v>
      </c>
      <c r="F1305" s="2">
        <v>0</v>
      </c>
      <c r="G1305" s="3">
        <f t="shared" si="38"/>
        <v>1590.3332</v>
      </c>
      <c r="H1305" s="3">
        <f t="shared" si="41"/>
        <v>0.48000000000001819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5152.6499999999996</v>
      </c>
      <c r="D1306" s="2">
        <f>BILANCA!E303</f>
        <v>11820.53</v>
      </c>
      <c r="E1306" s="2">
        <v>0</v>
      </c>
      <c r="F1306" s="2">
        <v>0</v>
      </c>
      <c r="G1306" s="3">
        <f t="shared" si="38"/>
        <v>8522.9381599999997</v>
      </c>
      <c r="H1306" s="3">
        <f t="shared" si="41"/>
        <v>0.81999999999970896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27339.98</v>
      </c>
      <c r="D1311" s="2">
        <f>BILANCA!E308</f>
        <v>3197.75</v>
      </c>
      <c r="E1311" s="2">
        <v>0</v>
      </c>
      <c r="F1311" s="2">
        <v>0</v>
      </c>
      <c r="G1311" s="3">
        <f t="shared" si="52"/>
        <v>10154.37948</v>
      </c>
      <c r="H1311" s="3">
        <f t="shared" si="41"/>
        <v>0.27000000000043656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11972.97</v>
      </c>
      <c r="E1339" s="2">
        <v>0</v>
      </c>
      <c r="F1339" s="2">
        <v>0</v>
      </c>
      <c r="G1339" s="3">
        <f t="shared" si="52"/>
        <v>7878.2142599999997</v>
      </c>
      <c r="H1339" s="3">
        <f t="shared" si="41"/>
        <v>3.0000000000654836E-2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296135.65000000002</v>
      </c>
      <c r="D1340" s="2">
        <f>BILANCA!E337</f>
        <v>275024.62</v>
      </c>
      <c r="E1340" s="2">
        <v>0</v>
      </c>
      <c r="F1340" s="2">
        <v>0</v>
      </c>
      <c r="G1340" s="3">
        <f t="shared" si="52"/>
        <v>279241.01370000001</v>
      </c>
      <c r="H1340" s="3">
        <f t="shared" si="41"/>
        <v>0.72999999998137355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4116.1499999999996</v>
      </c>
      <c r="D1341" s="2">
        <f>BILANCA!E338</f>
        <v>0</v>
      </c>
      <c r="E1341" s="2">
        <v>0</v>
      </c>
      <c r="F1341" s="2">
        <v>0</v>
      </c>
      <c r="G1341" s="3">
        <f t="shared" si="52"/>
        <v>1362.4456499999999</v>
      </c>
      <c r="H1341" s="3">
        <f t="shared" si="41"/>
        <v>0.1499999999996362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1824.13</v>
      </c>
      <c r="D1346" s="2">
        <f>BILANCA!E343</f>
        <v>0</v>
      </c>
      <c r="E1346" s="2">
        <v>0</v>
      </c>
      <c r="F1346" s="2">
        <v>0</v>
      </c>
      <c r="G1346" s="3">
        <f t="shared" si="52"/>
        <v>612.90768000000003</v>
      </c>
      <c r="H1346" s="3">
        <f t="shared" si="41"/>
        <v>0.13000000000010914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27399.96</v>
      </c>
      <c r="D1347" s="2">
        <f>BILANCA!E344</f>
        <v>0</v>
      </c>
      <c r="E1347" s="2">
        <v>0</v>
      </c>
      <c r="F1347" s="2">
        <v>0</v>
      </c>
      <c r="G1347" s="3">
        <f t="shared" si="52"/>
        <v>9233.7865199999997</v>
      </c>
      <c r="H1347" s="3">
        <f t="shared" si="41"/>
        <v>4.0000000000873115E-2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1757.79</v>
      </c>
      <c r="E1383" s="2">
        <v>0</v>
      </c>
      <c r="F1383" s="2">
        <v>0</v>
      </c>
      <c r="G1383" s="3">
        <f t="shared" si="59"/>
        <v>1311.31134</v>
      </c>
      <c r="H1383" s="3">
        <f t="shared" si="60"/>
        <v>0.21000000000003638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55516.959999999999</v>
      </c>
      <c r="D1384" s="2">
        <f>BILANCA!E381</f>
        <v>52547.96</v>
      </c>
      <c r="E1384" s="2">
        <v>0</v>
      </c>
      <c r="F1384" s="2">
        <v>0</v>
      </c>
      <c r="G1384" s="3">
        <f t="shared" si="59"/>
        <v>60069.217120000001</v>
      </c>
      <c r="H1384" s="3">
        <f t="shared" si="60"/>
        <v>8.000000000174623E-2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79175.16</v>
      </c>
      <c r="D1390" s="2">
        <f>BILANCA!E387</f>
        <v>0</v>
      </c>
      <c r="E1390" s="2">
        <v>0</v>
      </c>
      <c r="F1390" s="2">
        <v>0</v>
      </c>
      <c r="G1390" s="3">
        <f t="shared" ref="G1390:G1399" si="61">B1390/1000*C1390+B1390/500*D1390</f>
        <v>30086.560800000003</v>
      </c>
      <c r="H1390" s="3">
        <f t="shared" ref="H1390:H1399" si="62">ABS(C1390-ROUND(C1390,0))+ABS(D1390-ROUND(D1390,0))</f>
        <v>0.16000000000349246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3713918.4</v>
      </c>
      <c r="D1510" s="2">
        <f>'RAS-funkcijski'!E114</f>
        <v>4369658.59</v>
      </c>
      <c r="E1510" s="2">
        <v>0</v>
      </c>
      <c r="F1510" s="2">
        <v>0</v>
      </c>
      <c r="G1510" s="3">
        <f t="shared" si="52"/>
        <v>1369855.9138</v>
      </c>
      <c r="H1510" s="3">
        <f t="shared" si="63"/>
        <v>0.81000000005587935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3713918.4</v>
      </c>
      <c r="D1511" s="2">
        <f>'RAS-funkcijski'!E115</f>
        <v>4369658.59</v>
      </c>
      <c r="E1511" s="2">
        <v>0</v>
      </c>
      <c r="F1511" s="2">
        <v>0</v>
      </c>
      <c r="G1511" s="3">
        <f t="shared" si="52"/>
        <v>1382309.1493800001</v>
      </c>
      <c r="H1511" s="3">
        <f t="shared" si="63"/>
        <v>0.81000000005587935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3713918.4</v>
      </c>
      <c r="D1513" s="2">
        <f>'RAS-funkcijski'!E117</f>
        <v>4369658.59</v>
      </c>
      <c r="E1513" s="2">
        <v>0</v>
      </c>
      <c r="F1513" s="2">
        <v>0</v>
      </c>
      <c r="G1513" s="3">
        <f t="shared" si="52"/>
        <v>1407215.62054</v>
      </c>
      <c r="H1513" s="3">
        <f t="shared" si="63"/>
        <v>0.81000000005587935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3713918.4</v>
      </c>
      <c r="D1537" s="14">
        <f>'RAS-funkcijski'!E141</f>
        <v>4369658.59</v>
      </c>
      <c r="E1537" s="14">
        <v>0</v>
      </c>
      <c r="F1537" s="14">
        <v>0</v>
      </c>
      <c r="G1537" s="15">
        <f t="shared" si="52"/>
        <v>1706093.2744600002</v>
      </c>
      <c r="H1537" s="15">
        <f t="shared" si="63"/>
        <v>0.81000000005587935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v>
      </c>
      <c r="D1538" s="7">
        <f>'P-VRIO'!E5</f>
        <v>1</v>
      </c>
      <c r="E1538" s="7">
        <v>0</v>
      </c>
      <c r="F1538" s="7">
        <v>0</v>
      </c>
      <c r="G1538" s="8">
        <f t="shared" si="52"/>
        <v>3.0000000000000001E-3</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v>
      </c>
      <c r="D1555" s="2">
        <f>'P-VRIO'!E22</f>
        <v>1</v>
      </c>
      <c r="E1555" s="2">
        <v>0</v>
      </c>
      <c r="F1555" s="2">
        <v>0</v>
      </c>
      <c r="G1555" s="3">
        <f t="shared" si="52"/>
        <v>5.3999999999999992E-2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v>
      </c>
      <c r="D1556" s="2">
        <f>'P-VRIO'!E23</f>
        <v>1</v>
      </c>
      <c r="E1556" s="2">
        <v>0</v>
      </c>
      <c r="F1556" s="2">
        <v>0</v>
      </c>
      <c r="G1556" s="3">
        <f t="shared" si="52"/>
        <v>5.6999999999999995E-2</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v>
      </c>
      <c r="D1558" s="2">
        <f>'P-VRIO'!E25</f>
        <v>1</v>
      </c>
      <c r="E1558" s="2">
        <v>0</v>
      </c>
      <c r="F1558" s="2">
        <v>0</v>
      </c>
      <c r="G1558" s="3">
        <f t="shared" si="52"/>
        <v>6.3E-2</v>
      </c>
      <c r="H1558" s="3">
        <f t="shared" si="63"/>
        <v>0</v>
      </c>
      <c r="I1558" s="11">
        <f t="shared" si="66"/>
        <v>0</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302075.93</v>
      </c>
      <c r="D1582" s="7"/>
      <c r="E1582" s="7">
        <v>0</v>
      </c>
      <c r="F1582" s="7">
        <v>0</v>
      </c>
      <c r="G1582" s="8">
        <f t="shared" ref="G1582:G1686" si="70">B1582/1000*C1582</f>
        <v>302.07592999999997</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4146749.87</v>
      </c>
      <c r="D1583" s="2">
        <v>0</v>
      </c>
      <c r="E1583" s="2">
        <v>0</v>
      </c>
      <c r="F1583" s="2">
        <v>0</v>
      </c>
      <c r="G1583" s="3">
        <f t="shared" si="70"/>
        <v>8293.4997400000011</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4053.77</v>
      </c>
      <c r="D1584" s="2">
        <v>0</v>
      </c>
      <c r="E1584" s="2">
        <v>0</v>
      </c>
      <c r="F1584" s="2">
        <v>0</v>
      </c>
      <c r="G1584" s="3">
        <f t="shared" si="70"/>
        <v>12.16131</v>
      </c>
      <c r="H1584" s="3">
        <f t="shared" si="71"/>
        <v>0.23000000000001819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3957549.48</v>
      </c>
      <c r="D1585" s="2">
        <v>0</v>
      </c>
      <c r="E1585" s="2">
        <v>0</v>
      </c>
      <c r="F1585" s="2">
        <v>0</v>
      </c>
      <c r="G1585" s="3">
        <f t="shared" si="70"/>
        <v>15830.197920000001</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3130615.91</v>
      </c>
      <c r="D1586" s="2">
        <v>0</v>
      </c>
      <c r="E1586" s="2">
        <v>0</v>
      </c>
      <c r="F1586" s="2">
        <v>0</v>
      </c>
      <c r="G1586" s="3">
        <f t="shared" si="70"/>
        <v>15653.07955</v>
      </c>
      <c r="H1586" s="3">
        <f t="shared" si="71"/>
        <v>8.9999999850988388E-2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466881.57</v>
      </c>
      <c r="D1587" s="2">
        <v>0</v>
      </c>
      <c r="E1587" s="2">
        <v>0</v>
      </c>
      <c r="F1587" s="2">
        <v>0</v>
      </c>
      <c r="G1587" s="3">
        <f t="shared" si="70"/>
        <v>2801.2894200000001</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1490.87</v>
      </c>
      <c r="D1588" s="2">
        <v>0</v>
      </c>
      <c r="E1588" s="2">
        <v>0</v>
      </c>
      <c r="F1588" s="2">
        <v>0</v>
      </c>
      <c r="G1588" s="3">
        <f t="shared" si="70"/>
        <v>10.43609</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358561.13</v>
      </c>
      <c r="D1591" s="2">
        <v>0</v>
      </c>
      <c r="E1591" s="2">
        <v>0</v>
      </c>
      <c r="F1591" s="2">
        <v>0</v>
      </c>
      <c r="G1591" s="3">
        <f t="shared" si="70"/>
        <v>3585.6113</v>
      </c>
      <c r="H1591" s="3">
        <f t="shared" si="71"/>
        <v>0.13000000000465661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183976.44</v>
      </c>
      <c r="D1594" s="2">
        <v>0</v>
      </c>
      <c r="E1594" s="2">
        <v>0</v>
      </c>
      <c r="F1594" s="2">
        <v>0</v>
      </c>
      <c r="G1594" s="3">
        <f t="shared" si="70"/>
        <v>2391.6937199999998</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1170.18</v>
      </c>
      <c r="D1595" s="2">
        <v>0</v>
      </c>
      <c r="E1595" s="2">
        <v>0</v>
      </c>
      <c r="F1595" s="2">
        <v>0</v>
      </c>
      <c r="G1595" s="3">
        <f t="shared" si="70"/>
        <v>16.38252</v>
      </c>
      <c r="H1595" s="3">
        <f t="shared" si="71"/>
        <v>0.18000000000006366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1170.18</v>
      </c>
      <c r="D1599" s="2">
        <v>0</v>
      </c>
      <c r="E1599" s="2">
        <v>0</v>
      </c>
      <c r="F1599" s="2">
        <v>0</v>
      </c>
      <c r="G1599" s="3">
        <f t="shared" si="70"/>
        <v>21.06324</v>
      </c>
      <c r="H1599" s="3">
        <f t="shared" si="71"/>
        <v>0.18000000000006366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4160070.4200000004</v>
      </c>
      <c r="D1602" s="2">
        <v>0</v>
      </c>
      <c r="E1602" s="2">
        <v>0</v>
      </c>
      <c r="F1602" s="2">
        <v>0</v>
      </c>
      <c r="G1602" s="3">
        <f t="shared" si="70"/>
        <v>87361.478820000018</v>
      </c>
      <c r="H1602" s="3">
        <f t="shared" si="71"/>
        <v>0.42000000039115548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26204.47</v>
      </c>
      <c r="D1603" s="2">
        <v>0</v>
      </c>
      <c r="E1603" s="2">
        <v>0</v>
      </c>
      <c r="F1603" s="2">
        <v>0</v>
      </c>
      <c r="G1603" s="3">
        <f t="shared" si="70"/>
        <v>576.49833999999998</v>
      </c>
      <c r="H1603" s="3">
        <f t="shared" si="71"/>
        <v>0.47000000000116415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3943362.92</v>
      </c>
      <c r="D1604" s="2">
        <v>0</v>
      </c>
      <c r="E1604" s="2">
        <v>0</v>
      </c>
      <c r="F1604" s="2">
        <v>0</v>
      </c>
      <c r="G1604" s="3">
        <f t="shared" si="70"/>
        <v>90697.34715999999</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3117790</v>
      </c>
      <c r="D1605" s="2">
        <v>0</v>
      </c>
      <c r="E1605" s="2">
        <v>0</v>
      </c>
      <c r="F1605" s="2">
        <v>0</v>
      </c>
      <c r="G1605" s="3">
        <f t="shared" si="70"/>
        <v>74826.960000000006</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466936.87</v>
      </c>
      <c r="D1606" s="2">
        <v>0</v>
      </c>
      <c r="E1606" s="2">
        <v>0</v>
      </c>
      <c r="F1606" s="2">
        <v>0</v>
      </c>
      <c r="G1606" s="3">
        <f t="shared" si="70"/>
        <v>11673.421750000001</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1434.92</v>
      </c>
      <c r="D1607" s="2">
        <v>0</v>
      </c>
      <c r="E1607" s="2">
        <v>0</v>
      </c>
      <c r="F1607" s="2">
        <v>0</v>
      </c>
      <c r="G1607" s="3">
        <f t="shared" si="70"/>
        <v>37.307920000000003</v>
      </c>
      <c r="H1607" s="3">
        <f t="shared" si="71"/>
        <v>7.999999999992724E-2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357201.13</v>
      </c>
      <c r="D1610" s="2">
        <v>0</v>
      </c>
      <c r="E1610" s="2">
        <v>0</v>
      </c>
      <c r="F1610" s="2">
        <v>0</v>
      </c>
      <c r="G1610" s="3">
        <f t="shared" si="70"/>
        <v>10358.832770000001</v>
      </c>
      <c r="H1610" s="3">
        <f t="shared" si="71"/>
        <v>0.13000000000465661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188503.1</v>
      </c>
      <c r="D1613" s="2">
        <v>0</v>
      </c>
      <c r="E1613" s="2">
        <v>0</v>
      </c>
      <c r="F1613" s="2">
        <v>0</v>
      </c>
      <c r="G1613" s="3">
        <f t="shared" si="70"/>
        <v>6032.0992000000006</v>
      </c>
      <c r="H1613" s="3">
        <f t="shared" si="71"/>
        <v>0.10000000000582077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1999.93</v>
      </c>
      <c r="D1614" s="2">
        <v>0</v>
      </c>
      <c r="E1614" s="2">
        <v>0</v>
      </c>
      <c r="F1614" s="2">
        <v>0</v>
      </c>
      <c r="G1614" s="3">
        <f t="shared" si="70"/>
        <v>65.997690000000006</v>
      </c>
      <c r="H1614" s="3">
        <f t="shared" si="71"/>
        <v>6.9999999999936335E-2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1999.93</v>
      </c>
      <c r="D1618" s="2">
        <v>0</v>
      </c>
      <c r="E1618" s="2">
        <v>0</v>
      </c>
      <c r="F1618" s="2">
        <v>0</v>
      </c>
      <c r="G1618" s="3">
        <f t="shared" si="70"/>
        <v>73.997410000000002</v>
      </c>
      <c r="H1618" s="3">
        <f t="shared" si="71"/>
        <v>6.9999999999936335E-2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288755.37999999942</v>
      </c>
      <c r="D1621" s="2">
        <v>0</v>
      </c>
      <c r="E1621" s="2">
        <v>0</v>
      </c>
      <c r="F1621" s="2">
        <v>0</v>
      </c>
      <c r="G1621" s="3">
        <f t="shared" si="70"/>
        <v>11550.215199999977</v>
      </c>
      <c r="H1621" s="3">
        <f t="shared" si="71"/>
        <v>0.37999999942258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13730.759999999998</v>
      </c>
      <c r="D1622" s="2">
        <v>0</v>
      </c>
      <c r="E1622" s="2">
        <v>0</v>
      </c>
      <c r="F1622" s="2">
        <v>0</v>
      </c>
      <c r="G1622" s="3">
        <f t="shared" si="70"/>
        <v>562.96115999999995</v>
      </c>
      <c r="H1622" s="3">
        <f t="shared" si="71"/>
        <v>0.24000000000160071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1757.79</v>
      </c>
      <c r="D1623" s="2">
        <v>0</v>
      </c>
      <c r="E1623" s="2">
        <v>0</v>
      </c>
      <c r="F1623" s="2">
        <v>0</v>
      </c>
      <c r="G1623" s="3">
        <f t="shared" si="70"/>
        <v>73.827179999999998</v>
      </c>
      <c r="H1623" s="3">
        <f t="shared" si="71"/>
        <v>0.21000000000003638</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1757.79</v>
      </c>
      <c r="D1625" s="2">
        <v>0</v>
      </c>
      <c r="E1625" s="2">
        <v>0</v>
      </c>
      <c r="F1625" s="2">
        <v>0</v>
      </c>
      <c r="G1625" s="3">
        <f t="shared" si="70"/>
        <v>77.342759999999998</v>
      </c>
      <c r="H1625" s="3">
        <f t="shared" si="71"/>
        <v>0.21000000000003638</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11972.97</v>
      </c>
      <c r="D1628" s="2">
        <v>0</v>
      </c>
      <c r="E1628" s="2">
        <v>0</v>
      </c>
      <c r="F1628" s="2">
        <v>0</v>
      </c>
      <c r="G1628" s="3">
        <f t="shared" si="70"/>
        <v>562.72958999999992</v>
      </c>
      <c r="H1628" s="3">
        <f t="shared" si="71"/>
        <v>3.0000000000654836E-2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11972.97</v>
      </c>
      <c r="D1664" s="2">
        <v>0</v>
      </c>
      <c r="E1664" s="2">
        <v>0</v>
      </c>
      <c r="F1664" s="2">
        <v>0</v>
      </c>
      <c r="G1664" s="3">
        <f t="shared" si="70"/>
        <v>993.75651000000005</v>
      </c>
      <c r="H1664" s="3">
        <f t="shared" si="71"/>
        <v>3.0000000000654836E-2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11972.97</v>
      </c>
      <c r="D1667" s="2">
        <v>0</v>
      </c>
      <c r="E1667" s="2">
        <v>0</v>
      </c>
      <c r="F1667" s="2">
        <v>0</v>
      </c>
      <c r="G1667" s="3">
        <f t="shared" si="70"/>
        <v>1029.6754199999998</v>
      </c>
      <c r="H1667" s="3">
        <f t="shared" si="71"/>
        <v>3.0000000000654836E-2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275024.62</v>
      </c>
      <c r="D1681" s="2">
        <v>0</v>
      </c>
      <c r="E1681" s="2">
        <v>0</v>
      </c>
      <c r="F1681" s="2">
        <v>0</v>
      </c>
      <c r="G1681" s="3">
        <f t="shared" si="70"/>
        <v>27502.462</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275024.62</v>
      </c>
      <c r="D1683" s="2">
        <v>0</v>
      </c>
      <c r="E1683" s="2">
        <v>0</v>
      </c>
      <c r="F1683" s="2">
        <v>0</v>
      </c>
      <c r="G1683" s="3">
        <f t="shared" si="70"/>
        <v>28052.511239999996</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8795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3710624.62</v>
      </c>
      <c r="I17" s="275">
        <f>'PR-RAS'!E6</f>
        <v>4069724.5799999996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3634477.78</v>
      </c>
      <c r="I18" s="275">
        <f>'PR-RAS'!E152</f>
        <v>4185764.95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52547.950000000223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247162.18000000014</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2042457.1800000004</v>
      </c>
      <c r="I22" s="275">
        <f>BILANCA!E7</f>
        <v>2162466.83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325565.15000000002</v>
      </c>
      <c r="I23" s="275">
        <f>BILANCA!E69</f>
        <v>17713.760000000002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302075.93000000005</v>
      </c>
      <c r="I24" s="275">
        <f>BILANCA!E177</f>
        <v>288755.37999999995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2065946.4</v>
      </c>
      <c r="I25" s="275">
        <f>BILANCA!E251</f>
        <v>1891425.2100000004</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3713918.4</v>
      </c>
      <c r="I30" s="275">
        <f>'RAS-funkcijski'!E114</f>
        <v>4369658.59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3713918.4</v>
      </c>
      <c r="I31" s="275">
        <f>'RAS-funkcijski'!E141</f>
        <v>4369658.59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v>
      </c>
      <c r="I33" s="275">
        <f>'P-VRIO'!E5</f>
        <v>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v>
      </c>
      <c r="I34" s="275">
        <f>'P-VRIO'!E22</f>
        <v>1</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302075.93</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288755.37999999942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13730.759999999998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275024.62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9" zoomScaleNormal="100" workbookViewId="0">
      <selection activeCell="E325" sqref="E3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3710624.62</v>
      </c>
      <c r="E6" s="60">
        <f>E7+E43+E49+E82+E106+E125+E134+E140</f>
        <v>4069724.5799999996</v>
      </c>
      <c r="F6" s="45">
        <f t="shared" ref="F6:F132" si="0">IF(D6&lt;&gt;0,IF(E6/D6&gt;=100,"&gt;&gt;100",E6/D6*100),"-")</f>
        <v>109.6776148701347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3071690.03</v>
      </c>
      <c r="E49" s="60">
        <f>E50+E53+E58+E61+E64+E68+E71+E74+E77</f>
        <v>3342730.4699999997</v>
      </c>
      <c r="F49" s="45">
        <f t="shared" si="0"/>
        <v>108.8238213280915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41794.480000000003</v>
      </c>
      <c r="E58" s="60">
        <f t="shared" si="9"/>
        <v>47177.440000000002</v>
      </c>
      <c r="F58" s="45">
        <f t="shared" si="0"/>
        <v>112.87959558295736</v>
      </c>
    </row>
    <row r="59" spans="1:6" ht="24" x14ac:dyDescent="0.2">
      <c r="A59" s="63">
        <v>6331</v>
      </c>
      <c r="B59" s="65" t="s">
        <v>121</v>
      </c>
      <c r="C59" s="247" t="s">
        <v>122</v>
      </c>
      <c r="D59" s="194">
        <v>41794.480000000003</v>
      </c>
      <c r="E59" s="194">
        <v>47177.440000000002</v>
      </c>
      <c r="F59" s="45">
        <f t="shared" si="0"/>
        <v>112.87959558295736</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300</v>
      </c>
      <c r="F61" s="45" t="str">
        <f t="shared" si="0"/>
        <v>-</v>
      </c>
    </row>
    <row r="62" spans="1:6" ht="12.75" customHeight="1" x14ac:dyDescent="0.2">
      <c r="A62" s="63">
        <v>6341</v>
      </c>
      <c r="B62" s="65" t="s">
        <v>127</v>
      </c>
      <c r="C62" s="247" t="s">
        <v>128</v>
      </c>
      <c r="D62" s="194">
        <v>0</v>
      </c>
      <c r="E62" s="194">
        <v>300</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2990760.77</v>
      </c>
      <c r="E68" s="60">
        <f t="shared" si="11"/>
        <v>3127886.75</v>
      </c>
      <c r="F68" s="45">
        <f t="shared" si="0"/>
        <v>104.58498658185891</v>
      </c>
    </row>
    <row r="69" spans="1:6" ht="12.75" customHeight="1" x14ac:dyDescent="0.2">
      <c r="A69" s="63" t="s">
        <v>141</v>
      </c>
      <c r="B69" s="64" t="s">
        <v>142</v>
      </c>
      <c r="C69" s="247" t="s">
        <v>141</v>
      </c>
      <c r="D69" s="194">
        <v>2944453.86</v>
      </c>
      <c r="E69" s="194">
        <v>3081189.2</v>
      </c>
      <c r="F69" s="45">
        <f t="shared" si="0"/>
        <v>104.64382688611735</v>
      </c>
    </row>
    <row r="70" spans="1:6" ht="24" x14ac:dyDescent="0.2">
      <c r="A70" s="63" t="s">
        <v>143</v>
      </c>
      <c r="B70" s="64" t="s">
        <v>144</v>
      </c>
      <c r="C70" s="247" t="s">
        <v>143</v>
      </c>
      <c r="D70" s="194">
        <v>46306.91</v>
      </c>
      <c r="E70" s="194">
        <v>46697.55</v>
      </c>
      <c r="F70" s="45">
        <f t="shared" si="0"/>
        <v>100.84358900215973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39134.78</v>
      </c>
      <c r="E77" s="60">
        <f t="shared" si="14"/>
        <v>167366.28</v>
      </c>
      <c r="F77" s="45">
        <f t="shared" si="0"/>
        <v>427.66633669590072</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39134.78</v>
      </c>
      <c r="E80" s="194">
        <v>167366.28</v>
      </c>
      <c r="F80" s="45">
        <f t="shared" si="0"/>
        <v>427.66633669590072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62.16</v>
      </c>
      <c r="E82" s="60">
        <f t="shared" si="15"/>
        <v>18.57</v>
      </c>
      <c r="F82" s="45">
        <f t="shared" si="0"/>
        <v>29.874517374517378</v>
      </c>
    </row>
    <row r="83" spans="1:6" ht="12.75" customHeight="1" x14ac:dyDescent="0.2">
      <c r="A83" s="63">
        <v>641</v>
      </c>
      <c r="B83" s="64" t="s">
        <v>169</v>
      </c>
      <c r="C83" s="247" t="s">
        <v>170</v>
      </c>
      <c r="D83" s="60">
        <f t="shared" ref="D83:E83" si="16">SUM(D84:D90)</f>
        <v>62.16</v>
      </c>
      <c r="E83" s="60">
        <f t="shared" si="16"/>
        <v>18.57</v>
      </c>
      <c r="F83" s="45">
        <f t="shared" si="0"/>
        <v>29.874517374517378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62.16</v>
      </c>
      <c r="E85" s="194">
        <v>18.57</v>
      </c>
      <c r="F85" s="45">
        <f t="shared" si="0"/>
        <v>29.874517374517378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18875.52</v>
      </c>
      <c r="E106" s="60">
        <f>E107+E112+E120+E124</f>
        <v>38749.339999999997</v>
      </c>
      <c r="F106" s="45">
        <f t="shared" si="0"/>
        <v>205.28886091614959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18875.52</v>
      </c>
      <c r="E112" s="60">
        <f t="shared" si="20"/>
        <v>38749.339999999997</v>
      </c>
      <c r="F112" s="45">
        <f t="shared" si="0"/>
        <v>205.28886091614959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18875.52</v>
      </c>
      <c r="E117" s="194">
        <v>38749.339999999997</v>
      </c>
      <c r="F117" s="45">
        <f t="shared" si="0"/>
        <v>205.28886091614959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3934.33</v>
      </c>
      <c r="E125" s="60">
        <f t="shared" si="22"/>
        <v>3303.2</v>
      </c>
      <c r="F125" s="45">
        <f t="shared" si="0"/>
        <v>83.958386815544202</v>
      </c>
    </row>
    <row r="126" spans="1:6" ht="12.75" customHeight="1" x14ac:dyDescent="0.2">
      <c r="A126" s="63">
        <v>661</v>
      </c>
      <c r="B126" s="65" t="s">
        <v>255</v>
      </c>
      <c r="C126" s="247" t="s">
        <v>256</v>
      </c>
      <c r="D126" s="60">
        <f t="shared" ref="D126:E126" si="23">SUM(D127:D128)</f>
        <v>2543.3000000000002</v>
      </c>
      <c r="E126" s="60">
        <f t="shared" si="23"/>
        <v>3303.2</v>
      </c>
      <c r="F126" s="45">
        <f t="shared" si="0"/>
        <v>129.87850430542994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2543.3000000000002</v>
      </c>
      <c r="E128" s="194">
        <v>3303.2</v>
      </c>
      <c r="F128" s="45">
        <f t="shared" si="0"/>
        <v>129.87850430542994</v>
      </c>
    </row>
    <row r="129" spans="1:6" ht="36" x14ac:dyDescent="0.2">
      <c r="A129" s="63">
        <v>663</v>
      </c>
      <c r="B129" s="182" t="s">
        <v>261</v>
      </c>
      <c r="C129" s="247" t="s">
        <v>262</v>
      </c>
      <c r="D129" s="60">
        <f t="shared" ref="D129:E129" si="24">SUM(D130:D133)</f>
        <v>1391.03</v>
      </c>
      <c r="E129" s="60">
        <f t="shared" si="24"/>
        <v>0</v>
      </c>
      <c r="F129" s="45">
        <f t="shared" si="0"/>
        <v>0</v>
      </c>
    </row>
    <row r="130" spans="1:6" ht="12.75" customHeight="1" x14ac:dyDescent="0.2">
      <c r="A130" s="63">
        <v>6631</v>
      </c>
      <c r="B130" s="65" t="s">
        <v>263</v>
      </c>
      <c r="C130" s="247" t="s">
        <v>264</v>
      </c>
      <c r="D130" s="194">
        <v>1391.03</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616062.57999999996</v>
      </c>
      <c r="E134" s="60">
        <f t="shared" si="25"/>
        <v>684923</v>
      </c>
      <c r="F134" s="45">
        <f t="shared" ref="F134:F229" si="26">IF(D134&lt;&gt;0,IF(E134/D134&gt;=100,"&gt;&gt;100",E134/D134*100),"-")</f>
        <v>111.17750407758902</v>
      </c>
    </row>
    <row r="135" spans="1:6" ht="24" x14ac:dyDescent="0.2">
      <c r="A135" s="63">
        <v>671</v>
      </c>
      <c r="B135" s="182" t="s">
        <v>273</v>
      </c>
      <c r="C135" s="247" t="s">
        <v>274</v>
      </c>
      <c r="D135" s="60">
        <f t="shared" ref="D135:E135" si="27">SUM(D136:D138)</f>
        <v>616062.57999999996</v>
      </c>
      <c r="E135" s="60">
        <f t="shared" si="27"/>
        <v>684923</v>
      </c>
      <c r="F135" s="45">
        <f t="shared" si="26"/>
        <v>111.17750407758902</v>
      </c>
    </row>
    <row r="136" spans="1:6" ht="12.75" customHeight="1" x14ac:dyDescent="0.2">
      <c r="A136" s="63">
        <v>6711</v>
      </c>
      <c r="B136" s="65" t="s">
        <v>275</v>
      </c>
      <c r="C136" s="247" t="s">
        <v>276</v>
      </c>
      <c r="D136" s="194">
        <v>589931.32999999996</v>
      </c>
      <c r="E136" s="194">
        <v>561686.28</v>
      </c>
      <c r="F136" s="45">
        <f t="shared" si="26"/>
        <v>95.212146132330361</v>
      </c>
    </row>
    <row r="137" spans="1:6" ht="24" x14ac:dyDescent="0.2">
      <c r="A137" s="63">
        <v>6712</v>
      </c>
      <c r="B137" s="182" t="s">
        <v>277</v>
      </c>
      <c r="C137" s="247" t="s">
        <v>278</v>
      </c>
      <c r="D137" s="194">
        <v>26131.25</v>
      </c>
      <c r="E137" s="194">
        <v>123236.72</v>
      </c>
      <c r="F137" s="45">
        <f t="shared" si="26"/>
        <v>471.60667782827073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3634477.78</v>
      </c>
      <c r="E152" s="60">
        <f>E153+E164+E202+E221+E230+E262+E273</f>
        <v>4185764.95</v>
      </c>
      <c r="F152" s="45">
        <f t="shared" si="26"/>
        <v>115.16826359576756</v>
      </c>
    </row>
    <row r="153" spans="1:6" ht="12.75" customHeight="1" x14ac:dyDescent="0.2">
      <c r="A153" s="63">
        <v>31</v>
      </c>
      <c r="B153" s="64" t="s">
        <v>308</v>
      </c>
      <c r="C153" s="247" t="s">
        <v>3</v>
      </c>
      <c r="D153" s="60">
        <f t="shared" ref="D153:E153" si="30">D154+D159+D160</f>
        <v>2865522.56</v>
      </c>
      <c r="E153" s="60">
        <f t="shared" si="30"/>
        <v>3356784.2700000005</v>
      </c>
      <c r="F153" s="45">
        <f t="shared" si="26"/>
        <v>117.1438786369213</v>
      </c>
    </row>
    <row r="154" spans="1:6" ht="12.75" customHeight="1" x14ac:dyDescent="0.2">
      <c r="A154" s="63">
        <v>311</v>
      </c>
      <c r="B154" s="64" t="s">
        <v>309</v>
      </c>
      <c r="C154" s="247" t="s">
        <v>310</v>
      </c>
      <c r="D154" s="60">
        <f t="shared" ref="D154:E154" si="31">SUM(D155:D158)</f>
        <v>2357194.96</v>
      </c>
      <c r="E154" s="60">
        <f t="shared" si="31"/>
        <v>2784665.06</v>
      </c>
      <c r="F154" s="45">
        <f t="shared" si="26"/>
        <v>118.13469429783609</v>
      </c>
    </row>
    <row r="155" spans="1:6" ht="12.75" customHeight="1" x14ac:dyDescent="0.2">
      <c r="A155" s="63">
        <v>3111</v>
      </c>
      <c r="B155" s="64" t="s">
        <v>311</v>
      </c>
      <c r="C155" s="247" t="s">
        <v>312</v>
      </c>
      <c r="D155" s="194">
        <v>2357194.96</v>
      </c>
      <c r="E155" s="194">
        <v>2784665.06</v>
      </c>
      <c r="F155" s="45">
        <f t="shared" si="26"/>
        <v>118.13469429783609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119390.2</v>
      </c>
      <c r="E159" s="194">
        <v>111395.22</v>
      </c>
      <c r="F159" s="45">
        <f t="shared" si="26"/>
        <v>93.303487220894183</v>
      </c>
    </row>
    <row r="160" spans="1:6" ht="12.75" customHeight="1" x14ac:dyDescent="0.2">
      <c r="A160" s="63">
        <v>313</v>
      </c>
      <c r="B160" s="65" t="s">
        <v>321</v>
      </c>
      <c r="C160" s="247" t="s">
        <v>322</v>
      </c>
      <c r="D160" s="60">
        <f t="shared" ref="D160:E160" si="32">SUM(D161:D163)</f>
        <v>388937.4</v>
      </c>
      <c r="E160" s="60">
        <f t="shared" si="32"/>
        <v>460723.99</v>
      </c>
      <c r="F160" s="45">
        <f t="shared" si="26"/>
        <v>118.45710646494783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388937.4</v>
      </c>
      <c r="E162" s="194">
        <v>459469.99</v>
      </c>
      <c r="F162" s="45">
        <f t="shared" si="26"/>
        <v>118.13468954129893</v>
      </c>
    </row>
    <row r="163" spans="1:6" ht="12.75" customHeight="1" x14ac:dyDescent="0.2">
      <c r="A163" s="63">
        <v>3133</v>
      </c>
      <c r="B163" s="64" t="s">
        <v>327</v>
      </c>
      <c r="C163" s="247" t="s">
        <v>328</v>
      </c>
      <c r="D163" s="194">
        <v>0</v>
      </c>
      <c r="E163" s="194">
        <v>1254</v>
      </c>
      <c r="F163" s="45" t="str">
        <f t="shared" si="26"/>
        <v>-</v>
      </c>
    </row>
    <row r="164" spans="1:6" ht="12.75" customHeight="1" x14ac:dyDescent="0.2">
      <c r="A164" s="70">
        <v>32</v>
      </c>
      <c r="B164" s="65" t="s">
        <v>329</v>
      </c>
      <c r="C164" s="247" t="s">
        <v>330</v>
      </c>
      <c r="D164" s="60">
        <f>D165+D170+D178+D188+D189+D194</f>
        <v>430132.97000000003</v>
      </c>
      <c r="E164" s="60">
        <f>E165+E170+E178+E188+E189+E194</f>
        <v>467392.63</v>
      </c>
      <c r="F164" s="45">
        <f t="shared" si="26"/>
        <v>108.66235852601579</v>
      </c>
    </row>
    <row r="165" spans="1:6" ht="12.75" customHeight="1" x14ac:dyDescent="0.2">
      <c r="A165" s="63">
        <v>321</v>
      </c>
      <c r="B165" s="64" t="s">
        <v>331</v>
      </c>
      <c r="C165" s="247" t="s">
        <v>332</v>
      </c>
      <c r="D165" s="60">
        <f t="shared" ref="D165:E165" si="33">SUM(D166:D169)</f>
        <v>69500.319999999992</v>
      </c>
      <c r="E165" s="60">
        <f t="shared" si="33"/>
        <v>75126.44</v>
      </c>
      <c r="F165" s="45">
        <f t="shared" si="26"/>
        <v>108.09509941824732</v>
      </c>
    </row>
    <row r="166" spans="1:6" ht="12.75" customHeight="1" x14ac:dyDescent="0.2">
      <c r="A166" s="63">
        <v>3211</v>
      </c>
      <c r="B166" s="64" t="s">
        <v>333</v>
      </c>
      <c r="C166" s="247" t="s">
        <v>334</v>
      </c>
      <c r="D166" s="194">
        <v>3371.17</v>
      </c>
      <c r="E166" s="194">
        <v>3966.6</v>
      </c>
      <c r="F166" s="45">
        <f t="shared" si="26"/>
        <v>117.66241393937416</v>
      </c>
    </row>
    <row r="167" spans="1:6" ht="12.75" customHeight="1" x14ac:dyDescent="0.2">
      <c r="A167" s="63">
        <v>3212</v>
      </c>
      <c r="B167" s="64" t="s">
        <v>335</v>
      </c>
      <c r="C167" s="247" t="s">
        <v>336</v>
      </c>
      <c r="D167" s="194">
        <v>66014.149999999994</v>
      </c>
      <c r="E167" s="194">
        <v>69995.929999999993</v>
      </c>
      <c r="F167" s="45">
        <f t="shared" si="26"/>
        <v>106.03170683860961</v>
      </c>
    </row>
    <row r="168" spans="1:6" ht="12.75" customHeight="1" x14ac:dyDescent="0.2">
      <c r="A168" s="63">
        <v>3213</v>
      </c>
      <c r="B168" s="64" t="s">
        <v>337</v>
      </c>
      <c r="C168" s="247" t="s">
        <v>338</v>
      </c>
      <c r="D168" s="194">
        <v>115</v>
      </c>
      <c r="E168" s="194">
        <v>1163.9100000000001</v>
      </c>
      <c r="F168" s="45">
        <f t="shared" si="26"/>
        <v>1012.0956521739131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281498.09000000003</v>
      </c>
      <c r="E170" s="60">
        <f t="shared" si="34"/>
        <v>306844.56</v>
      </c>
      <c r="F170" s="45">
        <f t="shared" si="26"/>
        <v>109.00413569413561</v>
      </c>
    </row>
    <row r="171" spans="1:6" ht="12.75" customHeight="1" x14ac:dyDescent="0.2">
      <c r="A171" s="63">
        <v>3221</v>
      </c>
      <c r="B171" s="64" t="s">
        <v>343</v>
      </c>
      <c r="C171" s="247" t="s">
        <v>344</v>
      </c>
      <c r="D171" s="194">
        <v>21064.59</v>
      </c>
      <c r="E171" s="194">
        <v>21055.33</v>
      </c>
      <c r="F171" s="45">
        <f t="shared" si="26"/>
        <v>99.956039970395821</v>
      </c>
    </row>
    <row r="172" spans="1:6" ht="12.75" customHeight="1" x14ac:dyDescent="0.2">
      <c r="A172" s="63">
        <v>3222</v>
      </c>
      <c r="B172" s="64" t="s">
        <v>345</v>
      </c>
      <c r="C172" s="247" t="s">
        <v>346</v>
      </c>
      <c r="D172" s="194">
        <v>130681.61</v>
      </c>
      <c r="E172" s="194">
        <v>165761.82</v>
      </c>
      <c r="F172" s="45">
        <f t="shared" si="26"/>
        <v>126.84402954631491</v>
      </c>
    </row>
    <row r="173" spans="1:6" ht="12.75" customHeight="1" x14ac:dyDescent="0.2">
      <c r="A173" s="63">
        <v>3223</v>
      </c>
      <c r="B173" s="65" t="s">
        <v>347</v>
      </c>
      <c r="C173" s="247" t="s">
        <v>348</v>
      </c>
      <c r="D173" s="194">
        <v>120996.93</v>
      </c>
      <c r="E173" s="194">
        <v>108700.08</v>
      </c>
      <c r="F173" s="45">
        <f t="shared" si="26"/>
        <v>89.837056196384495</v>
      </c>
    </row>
    <row r="174" spans="1:6" ht="12.75" customHeight="1" x14ac:dyDescent="0.2">
      <c r="A174" s="63">
        <v>3224</v>
      </c>
      <c r="B174" s="65" t="s">
        <v>349</v>
      </c>
      <c r="C174" s="247" t="s">
        <v>350</v>
      </c>
      <c r="D174" s="194">
        <v>5928.41</v>
      </c>
      <c r="E174" s="194">
        <v>8444.48</v>
      </c>
      <c r="F174" s="45">
        <f t="shared" si="26"/>
        <v>142.44089055918872</v>
      </c>
    </row>
    <row r="175" spans="1:6" ht="12.75" customHeight="1" x14ac:dyDescent="0.2">
      <c r="A175" s="63">
        <v>3225</v>
      </c>
      <c r="B175" s="65" t="s">
        <v>351</v>
      </c>
      <c r="C175" s="247" t="s">
        <v>352</v>
      </c>
      <c r="D175" s="194">
        <v>2037.84</v>
      </c>
      <c r="E175" s="194">
        <v>2132.0500000000002</v>
      </c>
      <c r="F175" s="45">
        <f t="shared" si="26"/>
        <v>104.62303223020454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788.71</v>
      </c>
      <c r="E177" s="194">
        <v>750.8</v>
      </c>
      <c r="F177" s="45">
        <f t="shared" si="26"/>
        <v>95.193417098806904</v>
      </c>
    </row>
    <row r="178" spans="1:6" ht="12.75" customHeight="1" x14ac:dyDescent="0.2">
      <c r="A178" s="63">
        <v>323</v>
      </c>
      <c r="B178" s="65" t="s">
        <v>357</v>
      </c>
      <c r="C178" s="247" t="s">
        <v>358</v>
      </c>
      <c r="D178" s="60">
        <f t="shared" ref="D178:E178" si="35">SUM(D179:D187)</f>
        <v>73804.06</v>
      </c>
      <c r="E178" s="60">
        <f t="shared" si="35"/>
        <v>80776.33</v>
      </c>
      <c r="F178" s="45">
        <f t="shared" si="26"/>
        <v>109.44700061216146</v>
      </c>
    </row>
    <row r="179" spans="1:6" ht="12.75" customHeight="1" x14ac:dyDescent="0.2">
      <c r="A179" s="63">
        <v>3231</v>
      </c>
      <c r="B179" s="65" t="s">
        <v>359</v>
      </c>
      <c r="C179" s="247" t="s">
        <v>360</v>
      </c>
      <c r="D179" s="194">
        <v>7321</v>
      </c>
      <c r="E179" s="194">
        <v>8293.0300000000007</v>
      </c>
      <c r="F179" s="45">
        <f t="shared" si="26"/>
        <v>113.27728452397214</v>
      </c>
    </row>
    <row r="180" spans="1:6" ht="12.75" customHeight="1" x14ac:dyDescent="0.2">
      <c r="A180" s="63">
        <v>3232</v>
      </c>
      <c r="B180" s="65" t="s">
        <v>361</v>
      </c>
      <c r="C180" s="247" t="s">
        <v>362</v>
      </c>
      <c r="D180" s="194">
        <v>27621.81</v>
      </c>
      <c r="E180" s="194">
        <v>28873.87</v>
      </c>
      <c r="F180" s="45">
        <f t="shared" si="26"/>
        <v>104.53286732476981</v>
      </c>
    </row>
    <row r="181" spans="1:6" ht="12.75" customHeight="1" x14ac:dyDescent="0.2">
      <c r="A181" s="63">
        <v>3233</v>
      </c>
      <c r="B181" s="65" t="s">
        <v>363</v>
      </c>
      <c r="C181" s="247" t="s">
        <v>364</v>
      </c>
      <c r="D181" s="194">
        <v>752.58</v>
      </c>
      <c r="E181" s="194">
        <v>254.88</v>
      </c>
      <c r="F181" s="45">
        <f t="shared" si="26"/>
        <v>33.867495814398467</v>
      </c>
    </row>
    <row r="182" spans="1:6" ht="12.75" customHeight="1" x14ac:dyDescent="0.2">
      <c r="A182" s="63">
        <v>3234</v>
      </c>
      <c r="B182" s="65" t="s">
        <v>365</v>
      </c>
      <c r="C182" s="247" t="s">
        <v>366</v>
      </c>
      <c r="D182" s="194">
        <v>14741.68</v>
      </c>
      <c r="E182" s="194">
        <v>13777.14</v>
      </c>
      <c r="F182" s="45">
        <f t="shared" si="26"/>
        <v>93.457055098197756</v>
      </c>
    </row>
    <row r="183" spans="1:6" ht="12.75" customHeight="1" x14ac:dyDescent="0.2">
      <c r="A183" s="63">
        <v>3235</v>
      </c>
      <c r="B183" s="64" t="s">
        <v>367</v>
      </c>
      <c r="C183" s="247" t="s">
        <v>368</v>
      </c>
      <c r="D183" s="194">
        <v>1036.03</v>
      </c>
      <c r="E183" s="194">
        <v>1105.48</v>
      </c>
      <c r="F183" s="45">
        <f t="shared" si="26"/>
        <v>106.70347383763018</v>
      </c>
    </row>
    <row r="184" spans="1:6" ht="12.75" customHeight="1" x14ac:dyDescent="0.2">
      <c r="A184" s="63">
        <v>3236</v>
      </c>
      <c r="B184" s="64" t="s">
        <v>369</v>
      </c>
      <c r="C184" s="247" t="s">
        <v>370</v>
      </c>
      <c r="D184" s="194">
        <v>3930.74</v>
      </c>
      <c r="E184" s="194">
        <v>7239.29</v>
      </c>
      <c r="F184" s="45">
        <f t="shared" si="26"/>
        <v>184.17117387565699</v>
      </c>
    </row>
    <row r="185" spans="1:6" ht="12.75" customHeight="1" x14ac:dyDescent="0.2">
      <c r="A185" s="63">
        <v>3237</v>
      </c>
      <c r="B185" s="64" t="s">
        <v>371</v>
      </c>
      <c r="C185" s="247" t="s">
        <v>372</v>
      </c>
      <c r="D185" s="194">
        <v>5634.55</v>
      </c>
      <c r="E185" s="194">
        <v>8431.56</v>
      </c>
      <c r="F185" s="45">
        <f t="shared" si="26"/>
        <v>149.64034394938369</v>
      </c>
    </row>
    <row r="186" spans="1:6" ht="12.75" customHeight="1" x14ac:dyDescent="0.2">
      <c r="A186" s="63">
        <v>3238</v>
      </c>
      <c r="B186" s="64" t="s">
        <v>373</v>
      </c>
      <c r="C186" s="247" t="s">
        <v>374</v>
      </c>
      <c r="D186" s="194">
        <v>12765.67</v>
      </c>
      <c r="E186" s="194">
        <v>12801.08</v>
      </c>
      <c r="F186" s="45">
        <f t="shared" si="26"/>
        <v>100.27738457910944</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5330.5</v>
      </c>
      <c r="E194" s="60">
        <f t="shared" si="36"/>
        <v>4645.3</v>
      </c>
      <c r="F194" s="45">
        <f t="shared" si="26"/>
        <v>87.145671137791965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3122.82</v>
      </c>
      <c r="E196" s="194">
        <v>4214.0200000000004</v>
      </c>
      <c r="F196" s="45">
        <f t="shared" si="26"/>
        <v>134.94277608059383</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1897.01</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147.58000000000001</v>
      </c>
      <c r="E201" s="194">
        <v>236.28</v>
      </c>
      <c r="F201" s="45">
        <f t="shared" si="26"/>
        <v>160.10299498577041</v>
      </c>
    </row>
    <row r="202" spans="1:6" ht="12.75" customHeight="1" x14ac:dyDescent="0.2">
      <c r="A202" s="63">
        <v>34</v>
      </c>
      <c r="B202" s="183" t="s">
        <v>405</v>
      </c>
      <c r="C202" s="247" t="s">
        <v>406</v>
      </c>
      <c r="D202" s="60">
        <f t="shared" ref="D202:E202" si="37">D203+D208+D216</f>
        <v>1327.84</v>
      </c>
      <c r="E202" s="60">
        <f t="shared" si="37"/>
        <v>1490.87</v>
      </c>
      <c r="F202" s="45">
        <f t="shared" si="26"/>
        <v>112.27783467887697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1327.84</v>
      </c>
      <c r="E216" s="60">
        <f t="shared" si="40"/>
        <v>1490.87</v>
      </c>
      <c r="F216" s="45">
        <f t="shared" si="26"/>
        <v>112.27783467887697</v>
      </c>
    </row>
    <row r="217" spans="1:6" ht="12.75" customHeight="1" x14ac:dyDescent="0.2">
      <c r="A217" s="63">
        <v>3431</v>
      </c>
      <c r="B217" s="182" t="s">
        <v>435</v>
      </c>
      <c r="C217" s="247" t="s">
        <v>436</v>
      </c>
      <c r="D217" s="194">
        <v>1327.84</v>
      </c>
      <c r="E217" s="194">
        <v>1490.87</v>
      </c>
      <c r="F217" s="45">
        <f t="shared" si="26"/>
        <v>112.27783467887697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334797.09000000003</v>
      </c>
      <c r="E262" s="60">
        <f t="shared" si="55"/>
        <v>358561.13</v>
      </c>
      <c r="F262" s="45">
        <f t="shared" ref="F262:F268" si="56">IF(D262&lt;&gt;0,IF(E262/D262&gt;=100,"&gt;&gt;100",E262/D262*100),"-")</f>
        <v>107.09804257856601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334797.09000000003</v>
      </c>
      <c r="E269" s="60">
        <f t="shared" si="58"/>
        <v>358561.13</v>
      </c>
      <c r="F269" s="45">
        <f t="shared" ref="F269:F272" si="59">IF(D269&lt;&gt;0,IF(E269/D269&gt;=100,"&gt;&gt;100",E269/D269*100),"-")</f>
        <v>107.09804257856601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334797.09000000003</v>
      </c>
      <c r="E271" s="194">
        <v>358561.13</v>
      </c>
      <c r="F271" s="45">
        <f t="shared" si="59"/>
        <v>107.09804257856601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2697.32</v>
      </c>
      <c r="E273" s="60">
        <f t="shared" si="60"/>
        <v>1536.05</v>
      </c>
      <c r="F273" s="45">
        <f t="shared" ref="F273:F277" si="61">IF(D273&lt;&gt;0,IF(E273/D273&gt;=100,"&gt;&gt;100",E273/D273*100),"-")</f>
        <v>56.947266175314745</v>
      </c>
    </row>
    <row r="274" spans="1:6" ht="12.75" customHeight="1" x14ac:dyDescent="0.2">
      <c r="A274" s="63">
        <v>381</v>
      </c>
      <c r="B274" s="64" t="s">
        <v>540</v>
      </c>
      <c r="C274" s="247" t="s">
        <v>541</v>
      </c>
      <c r="D274" s="60">
        <f t="shared" ref="D274:E274" si="62">SUM(D275:D277)</f>
        <v>2697.32</v>
      </c>
      <c r="E274" s="60">
        <f t="shared" si="62"/>
        <v>1536.05</v>
      </c>
      <c r="F274" s="45">
        <f t="shared" si="61"/>
        <v>56.947266175314745</v>
      </c>
    </row>
    <row r="275" spans="1:6" ht="12.75" customHeight="1" x14ac:dyDescent="0.2">
      <c r="A275" s="63">
        <v>3811</v>
      </c>
      <c r="B275" s="64" t="s">
        <v>542</v>
      </c>
      <c r="C275" s="247" t="s">
        <v>543</v>
      </c>
      <c r="D275" s="194">
        <v>2697.32</v>
      </c>
      <c r="E275" s="194">
        <v>1536.05</v>
      </c>
      <c r="F275" s="45">
        <f t="shared" si="61"/>
        <v>56.947266175314745</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3634477.78</v>
      </c>
      <c r="E299" s="60">
        <f>E152-E297+E298</f>
        <v>4185764.95</v>
      </c>
      <c r="F299" s="45">
        <f t="shared" si="68"/>
        <v>115.16826359576756</v>
      </c>
    </row>
    <row r="300" spans="1:6" ht="12.75" customHeight="1" x14ac:dyDescent="0.2">
      <c r="A300" s="63" t="s">
        <v>581</v>
      </c>
      <c r="B300" s="64" t="s">
        <v>592</v>
      </c>
      <c r="C300" s="247" t="s">
        <v>593</v>
      </c>
      <c r="D300" s="60">
        <f>IF(D6&gt;=D299,D6-D299,0)</f>
        <v>76146.840000000317</v>
      </c>
      <c r="E300" s="60">
        <f>IF(E6&gt;=E299,E6-E299,0)</f>
        <v>0</v>
      </c>
      <c r="F300" s="45">
        <f t="shared" si="68"/>
        <v>0</v>
      </c>
    </row>
    <row r="301" spans="1:6" ht="12.75" customHeight="1" x14ac:dyDescent="0.2">
      <c r="A301" s="63" t="s">
        <v>581</v>
      </c>
      <c r="B301" s="64" t="s">
        <v>594</v>
      </c>
      <c r="C301" s="247" t="s">
        <v>595</v>
      </c>
      <c r="D301" s="60">
        <f>IF(D299&gt;=D6,D299-D6,0)</f>
        <v>0</v>
      </c>
      <c r="E301" s="60">
        <f>IF(E299&gt;=E6,E299-E6,0)</f>
        <v>116040.37000000058</v>
      </c>
      <c r="F301" s="45" t="str">
        <f t="shared" si="68"/>
        <v>-</v>
      </c>
    </row>
    <row r="302" spans="1:6" ht="12.75" customHeight="1" x14ac:dyDescent="0.2">
      <c r="A302" s="63">
        <v>92211</v>
      </c>
      <c r="B302" s="64" t="s">
        <v>596</v>
      </c>
      <c r="C302" s="247" t="s">
        <v>597</v>
      </c>
      <c r="D302" s="194">
        <v>55516.959999999999</v>
      </c>
      <c r="E302" s="194">
        <v>52547.96</v>
      </c>
      <c r="F302" s="45">
        <f t="shared" si="68"/>
        <v>94.652084696280198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2416.52</v>
      </c>
      <c r="E304" s="194">
        <v>3718.76</v>
      </c>
      <c r="F304" s="45">
        <f t="shared" si="68"/>
        <v>153.88906361213648</v>
      </c>
    </row>
    <row r="305" spans="1:6" ht="12" x14ac:dyDescent="0.2">
      <c r="A305" s="63">
        <v>9661</v>
      </c>
      <c r="B305" s="220" t="s">
        <v>602</v>
      </c>
      <c r="C305" s="247" t="s">
        <v>603</v>
      </c>
      <c r="D305" s="194">
        <v>2416.52</v>
      </c>
      <c r="E305" s="194">
        <v>3718.76</v>
      </c>
      <c r="F305" s="45">
        <f t="shared" si="68"/>
        <v>153.88906361213648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324.77</v>
      </c>
      <c r="E308" s="60">
        <f t="shared" si="71"/>
        <v>223.87</v>
      </c>
      <c r="F308" s="45">
        <f t="shared" ref="F308:F428" si="72">IF(D308&lt;&gt;0,IF(E308/D308&gt;=100,"&gt;&gt;100",E308/D308*100),"-")</f>
        <v>68.93185946977863</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324.77</v>
      </c>
      <c r="E321" s="60">
        <f t="shared" si="76"/>
        <v>223.87</v>
      </c>
      <c r="F321" s="45">
        <f t="shared" si="72"/>
        <v>68.93185946977863</v>
      </c>
    </row>
    <row r="322" spans="1:6" ht="12.75" customHeight="1" x14ac:dyDescent="0.2">
      <c r="A322" s="63">
        <v>721</v>
      </c>
      <c r="B322" s="64" t="s">
        <v>635</v>
      </c>
      <c r="C322" s="247" t="s">
        <v>636</v>
      </c>
      <c r="D322" s="60">
        <f t="shared" ref="D322:E322" si="77">SUM(D323:D326)</f>
        <v>324.77</v>
      </c>
      <c r="E322" s="60">
        <f t="shared" si="77"/>
        <v>223.87</v>
      </c>
      <c r="F322" s="45">
        <f t="shared" si="72"/>
        <v>68.93185946977863</v>
      </c>
    </row>
    <row r="323" spans="1:6" ht="12.75" customHeight="1" x14ac:dyDescent="0.2">
      <c r="A323" s="63">
        <v>7211</v>
      </c>
      <c r="B323" s="64" t="s">
        <v>637</v>
      </c>
      <c r="C323" s="247" t="s">
        <v>638</v>
      </c>
      <c r="D323" s="194">
        <v>324.77</v>
      </c>
      <c r="E323" s="194">
        <v>223.87</v>
      </c>
      <c r="F323" s="45">
        <f t="shared" si="72"/>
        <v>68.93185946977863</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79440.62</v>
      </c>
      <c r="E360" s="60">
        <f t="shared" si="86"/>
        <v>183893.64</v>
      </c>
      <c r="F360" s="45">
        <f t="shared" si="72"/>
        <v>231.48565557519572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55434.37</v>
      </c>
      <c r="E373" s="60">
        <f t="shared" si="90"/>
        <v>46649.990000000005</v>
      </c>
      <c r="F373" s="45">
        <f t="shared" si="72"/>
        <v>84.153549503674355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5025</v>
      </c>
      <c r="E379" s="60">
        <f t="shared" si="92"/>
        <v>6589.7999999999993</v>
      </c>
      <c r="F379" s="45">
        <f t="shared" si="72"/>
        <v>131.14029850746266</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2125</v>
      </c>
      <c r="E381" s="194">
        <v>369.99</v>
      </c>
      <c r="F381" s="45">
        <f t="shared" si="72"/>
        <v>17.41129411764706</v>
      </c>
    </row>
    <row r="382" spans="1:6" ht="12.75" customHeight="1" x14ac:dyDescent="0.2">
      <c r="A382" s="63">
        <v>4223</v>
      </c>
      <c r="B382" s="64" t="s">
        <v>651</v>
      </c>
      <c r="C382" s="247" t="s">
        <v>742</v>
      </c>
      <c r="D382" s="194">
        <v>1150</v>
      </c>
      <c r="E382" s="194">
        <v>4292.25</v>
      </c>
      <c r="F382" s="45">
        <f t="shared" si="72"/>
        <v>373.23913043478262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331.5</v>
      </c>
      <c r="F384" s="71" t="str">
        <f t="shared" si="72"/>
        <v>-</v>
      </c>
    </row>
    <row r="385" spans="1:6" ht="12.75" customHeight="1" x14ac:dyDescent="0.2">
      <c r="A385" s="63">
        <v>4226</v>
      </c>
      <c r="B385" s="64" t="s">
        <v>657</v>
      </c>
      <c r="C385" s="247" t="s">
        <v>745</v>
      </c>
      <c r="D385" s="194">
        <v>0</v>
      </c>
      <c r="E385" s="194">
        <v>198.78</v>
      </c>
      <c r="F385" s="45" t="str">
        <f t="shared" si="72"/>
        <v>-</v>
      </c>
    </row>
    <row r="386" spans="1:6" ht="12.75" customHeight="1" x14ac:dyDescent="0.2">
      <c r="A386" s="63">
        <v>4227</v>
      </c>
      <c r="B386" s="183" t="s">
        <v>659</v>
      </c>
      <c r="C386" s="247" t="s">
        <v>746</v>
      </c>
      <c r="D386" s="194">
        <v>1750</v>
      </c>
      <c r="E386" s="194">
        <v>1397.28</v>
      </c>
      <c r="F386" s="45">
        <f t="shared" si="72"/>
        <v>79.844571428571427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50409.37</v>
      </c>
      <c r="E393" s="60">
        <f t="shared" si="94"/>
        <v>40060.19</v>
      </c>
      <c r="F393" s="45">
        <f t="shared" si="72"/>
        <v>79.469729536393729</v>
      </c>
    </row>
    <row r="394" spans="1:6" ht="12.75" customHeight="1" x14ac:dyDescent="0.2">
      <c r="A394" s="63">
        <v>4241</v>
      </c>
      <c r="B394" s="64" t="s">
        <v>756</v>
      </c>
      <c r="C394" s="247" t="s">
        <v>757</v>
      </c>
      <c r="D394" s="194">
        <v>50409.37</v>
      </c>
      <c r="E394" s="194">
        <v>40060.19</v>
      </c>
      <c r="F394" s="45">
        <f t="shared" si="72"/>
        <v>79.469729536393729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24006.25</v>
      </c>
      <c r="E412" s="60">
        <f t="shared" si="100"/>
        <v>137243.65</v>
      </c>
      <c r="F412" s="45">
        <f t="shared" si="72"/>
        <v>571.69966154647227</v>
      </c>
    </row>
    <row r="413" spans="1:6" ht="12.75" customHeight="1" x14ac:dyDescent="0.2">
      <c r="A413" s="63">
        <v>451</v>
      </c>
      <c r="B413" s="64" t="s">
        <v>784</v>
      </c>
      <c r="C413" s="247" t="s">
        <v>785</v>
      </c>
      <c r="D413" s="194">
        <v>24006.25</v>
      </c>
      <c r="E413" s="194">
        <v>137243.65</v>
      </c>
      <c r="F413" s="45">
        <f t="shared" si="72"/>
        <v>571.69966154647227</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79115.849999999991</v>
      </c>
      <c r="E418" s="60">
        <f t="shared" si="102"/>
        <v>183669.77000000002</v>
      </c>
      <c r="F418" s="45">
        <f t="shared" si="72"/>
        <v>232.15293774888349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3710949.39</v>
      </c>
      <c r="E422" s="60">
        <f>E6+E308</f>
        <v>4069948.4499999997</v>
      </c>
      <c r="F422" s="45">
        <f t="shared" si="72"/>
        <v>109.67404893657144</v>
      </c>
    </row>
    <row r="423" spans="1:6" ht="12.75" customHeight="1" x14ac:dyDescent="0.2">
      <c r="A423" s="63" t="s">
        <v>581</v>
      </c>
      <c r="B423" s="64" t="s">
        <v>804</v>
      </c>
      <c r="C423" s="247" t="s">
        <v>805</v>
      </c>
      <c r="D423" s="60">
        <f t="shared" ref="D423:E423" si="103">D299+D360</f>
        <v>3713918.4</v>
      </c>
      <c r="E423" s="60">
        <f t="shared" si="103"/>
        <v>4369658.59</v>
      </c>
      <c r="F423" s="45">
        <f t="shared" si="72"/>
        <v>117.65628964815167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2969.0099999997765</v>
      </c>
      <c r="E425" s="60">
        <f t="shared" si="105"/>
        <v>299710.14000000013</v>
      </c>
      <c r="F425" s="45" t="str">
        <f t="shared" si="72"/>
        <v>&gt;&gt;100</v>
      </c>
    </row>
    <row r="426" spans="1:6" ht="12.75" customHeight="1" x14ac:dyDescent="0.2">
      <c r="A426" s="251" t="s">
        <v>810</v>
      </c>
      <c r="B426" s="183" t="s">
        <v>811</v>
      </c>
      <c r="C426" s="252" t="s">
        <v>812</v>
      </c>
      <c r="D426" s="60">
        <f t="shared" ref="D426:E426" si="106">IF(D302-D303+D419-D420&gt;=0,D302-D303+D419-D420,0)</f>
        <v>55516.959999999999</v>
      </c>
      <c r="E426" s="60">
        <f t="shared" si="106"/>
        <v>52547.96</v>
      </c>
      <c r="F426" s="45">
        <f t="shared" si="72"/>
        <v>94.652084696280198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2416.52</v>
      </c>
      <c r="E428" s="81">
        <f t="shared" si="108"/>
        <v>3718.76</v>
      </c>
      <c r="F428" s="61">
        <f t="shared" si="72"/>
        <v>153.88906361213648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1989.96</v>
      </c>
      <c r="E430" s="60">
        <f>E431+E466+E479+E491+E522</f>
        <v>1667.67</v>
      </c>
      <c r="F430" s="45">
        <f t="shared" ref="F430:F651" si="109">IF(D430&lt;&gt;0,IF(E430/D430&gt;=100,"&gt;&gt;100",E430/D430*100),"-")</f>
        <v>83.804197069287824</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1989.96</v>
      </c>
      <c r="E491" s="60">
        <f t="shared" si="126"/>
        <v>1667.67</v>
      </c>
      <c r="F491" s="45">
        <f t="shared" si="109"/>
        <v>83.804197069287824</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1989.96</v>
      </c>
      <c r="E509" s="60">
        <f t="shared" si="130"/>
        <v>1667.67</v>
      </c>
      <c r="F509" s="45">
        <f t="shared" si="109"/>
        <v>83.804197069287824</v>
      </c>
    </row>
    <row r="510" spans="1:6" ht="12.75" customHeight="1" x14ac:dyDescent="0.2">
      <c r="A510" s="63">
        <v>8453</v>
      </c>
      <c r="B510" s="64" t="s">
        <v>979</v>
      </c>
      <c r="C510" s="247" t="s">
        <v>980</v>
      </c>
      <c r="D510" s="194">
        <v>1989.96</v>
      </c>
      <c r="E510" s="194">
        <v>1667.67</v>
      </c>
      <c r="F510" s="45">
        <f t="shared" si="109"/>
        <v>83.804197069287824</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1989.96</v>
      </c>
      <c r="E535" s="60">
        <f>E536+E571+E584+E597+E629</f>
        <v>1667.67</v>
      </c>
      <c r="F535" s="45">
        <f t="shared" si="109"/>
        <v>83.804197069287824</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1989.96</v>
      </c>
      <c r="E597" s="60">
        <f t="shared" si="152"/>
        <v>1667.67</v>
      </c>
      <c r="F597" s="45">
        <f t="shared" si="109"/>
        <v>83.804197069287824</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1989.96</v>
      </c>
      <c r="E609" s="60">
        <f t="shared" si="156"/>
        <v>1667.67</v>
      </c>
      <c r="F609" s="45">
        <f t="shared" si="109"/>
        <v>83.804197069287824</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1989.96</v>
      </c>
      <c r="E612" s="194">
        <v>1667.67</v>
      </c>
      <c r="F612" s="45">
        <f t="shared" si="109"/>
        <v>83.804197069287824</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3712939.35</v>
      </c>
      <c r="E643" s="60">
        <f>E422+E430</f>
        <v>4071616.1199999996</v>
      </c>
      <c r="F643" s="45">
        <f t="shared" si="109"/>
        <v>109.6601839187058</v>
      </c>
    </row>
    <row r="644" spans="1:6" ht="12.75" customHeight="1" x14ac:dyDescent="0.2">
      <c r="A644" s="63" t="s">
        <v>581</v>
      </c>
      <c r="B644" s="64" t="s">
        <v>1237</v>
      </c>
      <c r="C644" s="247" t="s">
        <v>1238</v>
      </c>
      <c r="D644" s="60">
        <f>D423+D535</f>
        <v>3715908.36</v>
      </c>
      <c r="E644" s="60">
        <f>E423+E535</f>
        <v>4371326.26</v>
      </c>
      <c r="F644" s="45">
        <f t="shared" si="109"/>
        <v>117.63816102289455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2969.0099999997765</v>
      </c>
      <c r="E646" s="60">
        <f t="shared" si="164"/>
        <v>299710.14000000013</v>
      </c>
      <c r="F646" s="45" t="str">
        <f t="shared" si="109"/>
        <v>&gt;&gt;100</v>
      </c>
    </row>
    <row r="647" spans="1:6" ht="24" x14ac:dyDescent="0.2">
      <c r="A647" s="251" t="s">
        <v>1243</v>
      </c>
      <c r="B647" s="64" t="s">
        <v>1244</v>
      </c>
      <c r="C647" s="252" t="s">
        <v>1243</v>
      </c>
      <c r="D647" s="60">
        <f>IF(D426-D427+D641-D642&gt;=0,D426-D427+D641-D642,0)</f>
        <v>55516.959999999999</v>
      </c>
      <c r="E647" s="60">
        <f>IF(E426-E427+E641-E642&gt;=0,E426-E427+E641-E642,0)</f>
        <v>52547.96</v>
      </c>
      <c r="F647" s="45">
        <f t="shared" si="109"/>
        <v>94.652084696280198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52547.950000000223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247162.18000000014</v>
      </c>
      <c r="F650" s="45" t="str">
        <f t="shared" si="109"/>
        <v>-</v>
      </c>
    </row>
    <row r="651" spans="1:6" ht="24" x14ac:dyDescent="0.2">
      <c r="A651" s="249" t="s">
        <v>1251</v>
      </c>
      <c r="B651" s="184" t="s">
        <v>1252</v>
      </c>
      <c r="C651" s="250" t="s">
        <v>1251</v>
      </c>
      <c r="D651" s="196">
        <v>234788.49</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79593.78</v>
      </c>
      <c r="E653" s="194">
        <v>52431.39</v>
      </c>
      <c r="F653" s="45">
        <f t="shared" ref="F653:F740" si="167">IF(D653&lt;&gt;0,IF(E653/D653&gt;=100,"&gt;&gt;100",E653/D653*100),"-")</f>
        <v>65.873727821445343</v>
      </c>
    </row>
    <row r="654" spans="1:6" ht="12.75" customHeight="1" x14ac:dyDescent="0.2">
      <c r="A654" s="63" t="s">
        <v>1256</v>
      </c>
      <c r="B654" s="64" t="s">
        <v>1257</v>
      </c>
      <c r="C654" s="247" t="s">
        <v>1256</v>
      </c>
      <c r="D654" s="194">
        <v>395568.9</v>
      </c>
      <c r="E654" s="194">
        <v>604589.85</v>
      </c>
      <c r="F654" s="45">
        <f t="shared" si="167"/>
        <v>152.84059237215058</v>
      </c>
    </row>
    <row r="655" spans="1:6" ht="12.75" customHeight="1" x14ac:dyDescent="0.2">
      <c r="A655" s="63" t="s">
        <v>1258</v>
      </c>
      <c r="B655" s="64" t="s">
        <v>1259</v>
      </c>
      <c r="C655" s="247" t="s">
        <v>1258</v>
      </c>
      <c r="D655" s="194">
        <v>422731.29</v>
      </c>
      <c r="E655" s="194">
        <v>657021.24</v>
      </c>
      <c r="F655" s="45">
        <f t="shared" si="167"/>
        <v>155.42290233590234</v>
      </c>
    </row>
    <row r="656" spans="1:6" ht="24" x14ac:dyDescent="0.2">
      <c r="A656" s="63">
        <v>11</v>
      </c>
      <c r="B656" s="64" t="s">
        <v>1260</v>
      </c>
      <c r="C656" s="247" t="s">
        <v>1261</v>
      </c>
      <c r="D656" s="60">
        <f t="shared" ref="D656:E656" si="168">+D653+D654-D655</f>
        <v>52431.390000000072</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109</v>
      </c>
      <c r="E658" s="253">
        <v>107</v>
      </c>
      <c r="F658" s="45">
        <f t="shared" si="167"/>
        <v>98.165137614678898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106</v>
      </c>
      <c r="E660" s="253">
        <v>104</v>
      </c>
      <c r="F660" s="45">
        <f t="shared" si="167"/>
        <v>98.113207547169807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41794.480000000003</v>
      </c>
      <c r="E671" s="194">
        <v>47177.440000000002</v>
      </c>
      <c r="F671" s="45">
        <f t="shared" si="167"/>
        <v>112.87959558295736</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v>300</v>
      </c>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2944453.86</v>
      </c>
      <c r="E683" s="192">
        <v>3081189.2</v>
      </c>
      <c r="F683" s="71">
        <f t="shared" si="167"/>
        <v>104.64382688611735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46306.91</v>
      </c>
      <c r="E685" s="194">
        <v>46697.55</v>
      </c>
      <c r="F685" s="45">
        <f t="shared" si="167"/>
        <v>100.84358900215973</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18516.28</v>
      </c>
      <c r="E724" s="192">
        <v>17900.330000000002</v>
      </c>
      <c r="F724" s="71">
        <f t="shared" si="167"/>
        <v>96.673467888798413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318.3</v>
      </c>
      <c r="E726" s="192">
        <v>5783.32</v>
      </c>
      <c r="F726" s="71">
        <f t="shared" si="167"/>
        <v>1816.9399937166195</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16452.78</v>
      </c>
      <c r="E732" s="192">
        <v>10924.7</v>
      </c>
      <c r="F732" s="71">
        <f t="shared" si="167"/>
        <v>66.400328698250405</v>
      </c>
    </row>
    <row r="733" spans="1:6" ht="12.75" customHeight="1" x14ac:dyDescent="0.2">
      <c r="A733" s="70">
        <v>31215</v>
      </c>
      <c r="B733" s="65" t="s">
        <v>1395</v>
      </c>
      <c r="C733" s="278" t="s">
        <v>1396</v>
      </c>
      <c r="D733" s="192">
        <v>4358.63</v>
      </c>
      <c r="E733" s="192">
        <v>2869.36</v>
      </c>
      <c r="F733" s="71">
        <f t="shared" si="167"/>
        <v>65.831694821537965</v>
      </c>
    </row>
    <row r="734" spans="1:6" ht="12.75" customHeight="1" x14ac:dyDescent="0.2">
      <c r="A734" s="70">
        <v>32121</v>
      </c>
      <c r="B734" s="65" t="s">
        <v>1397</v>
      </c>
      <c r="C734" s="278" t="s">
        <v>1398</v>
      </c>
      <c r="D734" s="192">
        <v>66014.149999999994</v>
      </c>
      <c r="E734" s="192">
        <v>69995.929999999993</v>
      </c>
      <c r="F734" s="71">
        <f t="shared" si="167"/>
        <v>106.03170683860961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3841.28</v>
      </c>
      <c r="E736" s="194">
        <v>6310.24</v>
      </c>
      <c r="F736" s="45">
        <f t="shared" si="167"/>
        <v>164.27440853048984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4377.58</v>
      </c>
      <c r="E738" s="194">
        <v>5786.88</v>
      </c>
      <c r="F738" s="45">
        <f t="shared" si="167"/>
        <v>132.19358641075664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329975.24</v>
      </c>
      <c r="E851" s="194">
        <v>353847.34</v>
      </c>
      <c r="F851" s="45">
        <f t="shared" si="169"/>
        <v>107.23451250463521</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4821.8500000000004</v>
      </c>
      <c r="E855" s="194">
        <v>4713.79</v>
      </c>
      <c r="F855" s="45">
        <f t="shared" si="169"/>
        <v>97.758951439800072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1989.96</v>
      </c>
      <c r="E924" s="192">
        <v>1667.67</v>
      </c>
      <c r="F924" s="71">
        <f t="shared" si="169"/>
        <v>83.804197069287824</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1989.96</v>
      </c>
      <c r="E985" s="192">
        <v>1667.67</v>
      </c>
      <c r="F985" s="71">
        <f t="shared" si="169"/>
        <v>83.804197069287824</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2368022.3300000005</v>
      </c>
      <c r="E6" s="180">
        <f t="shared" si="0"/>
        <v>2180180.59</v>
      </c>
      <c r="F6" s="181">
        <f t="shared" ref="F6:F298" si="1">IF(D6&gt;0,IF(E6/D6&gt;=100,"&gt;&gt;100",E6/D6*100),"-")</f>
        <v>92.067568889859217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2042457.1800000004</v>
      </c>
      <c r="E7" s="79">
        <f t="shared" si="2"/>
        <v>2162466.83</v>
      </c>
      <c r="F7" s="71">
        <f t="shared" si="1"/>
        <v>105.87574864115388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5139.07</v>
      </c>
      <c r="E8" s="79">
        <f>E9+E10-E11</f>
        <v>5139.07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4873.62</v>
      </c>
      <c r="E9" s="192">
        <v>4873.62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265.45</v>
      </c>
      <c r="E10" s="192">
        <v>265.45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2033255.3400000003</v>
      </c>
      <c r="E12" s="79">
        <f t="shared" si="3"/>
        <v>2153200.77</v>
      </c>
      <c r="F12" s="71">
        <f t="shared" si="1"/>
        <v>105.89918185091301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1811808.54</v>
      </c>
      <c r="E13" s="79">
        <f t="shared" si="4"/>
        <v>1899927.7199999997</v>
      </c>
      <c r="F13" s="71">
        <f t="shared" si="1"/>
        <v>104.86360330324966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3314777.89</v>
      </c>
      <c r="E15" s="192">
        <v>3432227.8</v>
      </c>
      <c r="F15" s="71">
        <f t="shared" si="1"/>
        <v>103.54322111156593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85821.38</v>
      </c>
      <c r="E17" s="192">
        <v>85821.38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1588790.73</v>
      </c>
      <c r="E18" s="192">
        <v>1618121.46</v>
      </c>
      <c r="F18" s="71">
        <f t="shared" si="1"/>
        <v>101.8461040492098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80101.170000000158</v>
      </c>
      <c r="E19" s="79">
        <f t="shared" si="5"/>
        <v>81515.100000000093</v>
      </c>
      <c r="F19" s="71">
        <f t="shared" si="1"/>
        <v>101.76518020897814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610824.04</v>
      </c>
      <c r="E20" s="192">
        <v>612420.93000000005</v>
      </c>
      <c r="F20" s="71">
        <f t="shared" si="1"/>
        <v>100.26143208116041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5785.04</v>
      </c>
      <c r="E21" s="192">
        <v>5785.04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149716.4</v>
      </c>
      <c r="E22" s="192">
        <v>149716.4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384.76</v>
      </c>
      <c r="E24" s="192">
        <v>384.76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15375.77</v>
      </c>
      <c r="E25" s="192">
        <v>15459.72</v>
      </c>
      <c r="F25" s="71">
        <f t="shared" si="1"/>
        <v>100.54598891632745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98724.37</v>
      </c>
      <c r="E26" s="192">
        <v>103348.12</v>
      </c>
      <c r="F26" s="71">
        <f t="shared" si="1"/>
        <v>104.68349405521656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800709.21</v>
      </c>
      <c r="E28" s="192">
        <v>805599.87</v>
      </c>
      <c r="F28" s="71">
        <f t="shared" si="1"/>
        <v>100.61079102612045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9777.6900000000023</v>
      </c>
      <c r="E29" s="79">
        <f t="shared" si="6"/>
        <v>778.70999999999185</v>
      </c>
      <c r="F29" s="71">
        <f t="shared" si="1"/>
        <v>7.9641510418104033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84035.12</v>
      </c>
      <c r="E30" s="192">
        <v>84035.12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74257.429999999993</v>
      </c>
      <c r="E34" s="192">
        <v>83256.41</v>
      </c>
      <c r="F34" s="71">
        <f t="shared" si="1"/>
        <v>112.11862570519881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127292.1</v>
      </c>
      <c r="E35" s="79">
        <f t="shared" si="7"/>
        <v>166767.35000000003</v>
      </c>
      <c r="F35" s="71">
        <f t="shared" si="1"/>
        <v>131.0115474565979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268105.52</v>
      </c>
      <c r="E36" s="192">
        <v>308345.15000000002</v>
      </c>
      <c r="F36" s="71">
        <f t="shared" si="1"/>
        <v>115.00887784779665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140813.42000000001</v>
      </c>
      <c r="E40" s="192">
        <v>141577.79999999999</v>
      </c>
      <c r="F40" s="71">
        <f t="shared" si="1"/>
        <v>100.54283178407285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4275.84</v>
      </c>
      <c r="E45" s="79">
        <f t="shared" si="9"/>
        <v>4211.8900000000003</v>
      </c>
      <c r="F45" s="71">
        <f t="shared" si="1"/>
        <v>98.504387441999711</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4563.08</v>
      </c>
      <c r="E47" s="192">
        <v>4211.8900000000003</v>
      </c>
      <c r="F47" s="71">
        <f t="shared" si="1"/>
        <v>92.303663315129256</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287.24</v>
      </c>
      <c r="E50" s="192"/>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4062.7699999999968</v>
      </c>
      <c r="E52" s="79">
        <f t="shared" si="10"/>
        <v>4126.9900000000052</v>
      </c>
      <c r="F52" s="71">
        <f t="shared" si="1"/>
        <v>101.58069494458235</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53479.1</v>
      </c>
      <c r="E54" s="192">
        <v>53654.87</v>
      </c>
      <c r="F54" s="71">
        <f t="shared" si="1"/>
        <v>100.32867045256933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49416.33</v>
      </c>
      <c r="E55" s="192">
        <v>49527.88</v>
      </c>
      <c r="F55" s="71">
        <f t="shared" si="1"/>
        <v>100.22573509607047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325565.15000000002</v>
      </c>
      <c r="E69" s="79">
        <f>E70+E82+E88+E119+E135+E147+E165+E171</f>
        <v>17713.760000000002</v>
      </c>
      <c r="F69" s="71">
        <f t="shared" si="1"/>
        <v>5.4409263399353405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52431.39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52431.39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52431.360000000001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0.03</v>
      </c>
      <c r="E75" s="192"/>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30865.739999999998</v>
      </c>
      <c r="E82" s="79">
        <f>SUM(E83:E85)-E86+E87</f>
        <v>3197.75</v>
      </c>
      <c r="F82" s="71">
        <f t="shared" si="1"/>
        <v>10.360192239032664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3525.76</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27339.98</v>
      </c>
      <c r="E87" s="192">
        <v>3197.75</v>
      </c>
      <c r="F87" s="71">
        <f t="shared" si="1"/>
        <v>11.696241182327128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2326.88</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2326.88</v>
      </c>
      <c r="E89" s="79">
        <f t="shared" si="16"/>
        <v>0</v>
      </c>
      <c r="F89" s="71">
        <f t="shared" si="1"/>
        <v>0</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2326.88</v>
      </c>
      <c r="E90" s="192"/>
      <c r="F90" s="71">
        <f t="shared" si="1"/>
        <v>0</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5152.6499999999996</v>
      </c>
      <c r="E147" s="79">
        <f t="shared" si="24"/>
        <v>14516.01</v>
      </c>
      <c r="F147" s="71">
        <f t="shared" si="1"/>
        <v>281.71930948152897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5152.6499999999996</v>
      </c>
      <c r="E161" s="192">
        <v>2695.48</v>
      </c>
      <c r="F161" s="71">
        <f t="shared" si="1"/>
        <v>52.312499393515964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11820.53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234788.49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234788.49</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2368022.33</v>
      </c>
      <c r="E176" s="79">
        <f>E177+E251</f>
        <v>2180180.5900000003</v>
      </c>
      <c r="F176" s="71">
        <f t="shared" si="1"/>
        <v>92.067568889859245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302075.93000000005</v>
      </c>
      <c r="E177" s="79">
        <f>E178+E197+E203+E219+E247+E248</f>
        <v>288755.37999999995</v>
      </c>
      <c r="F177" s="71">
        <f t="shared" si="1"/>
        <v>95.590330550335452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296135.65000000002</v>
      </c>
      <c r="E178" s="79">
        <f>SUM(E179:E181)+E185+E186+SUM(E194:E196)</f>
        <v>286997.58999999997</v>
      </c>
      <c r="F178" s="71">
        <f t="shared" si="1"/>
        <v>96.914231704288198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227970.28</v>
      </c>
      <c r="E179" s="192">
        <v>261701.62</v>
      </c>
      <c r="F179" s="71">
        <f t="shared" si="1"/>
        <v>114.79637608902354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16094.98</v>
      </c>
      <c r="E180" s="192">
        <v>11757.18</v>
      </c>
      <c r="F180" s="71">
        <f t="shared" si="1"/>
        <v>73.048739420614382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145.38</v>
      </c>
      <c r="E181" s="79">
        <f t="shared" si="28"/>
        <v>205.82</v>
      </c>
      <c r="F181" s="71">
        <f t="shared" si="1"/>
        <v>141.57380657587012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145.38</v>
      </c>
      <c r="E184" s="192">
        <v>205.82</v>
      </c>
      <c r="F184" s="71">
        <f t="shared" si="1"/>
        <v>141.57380657587012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1360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51925.01</v>
      </c>
      <c r="E196" s="192">
        <v>11972.97</v>
      </c>
      <c r="F196" s="71">
        <f t="shared" si="1"/>
        <v>23.058194885277825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4116.1499999999996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4116.1499999999996</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1824.13</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1824.13</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1824.13</v>
      </c>
      <c r="E227" s="192"/>
      <c r="F227" s="71">
        <f t="shared" si="1"/>
        <v>0</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1757.79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2065946.4</v>
      </c>
      <c r="E251" s="79">
        <f>+E252+E255-E264+E274+E291</f>
        <v>1891425.2100000004</v>
      </c>
      <c r="F251" s="71">
        <f t="shared" si="1"/>
        <v>91.552482194116962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2010981.93</v>
      </c>
      <c r="E252" s="79">
        <f>E253-E254</f>
        <v>2134868.6300000004</v>
      </c>
      <c r="F252" s="71">
        <f t="shared" si="1"/>
        <v>106.16050786692053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2015251.41</v>
      </c>
      <c r="E253" s="192">
        <v>2138385.9900000002</v>
      </c>
      <c r="F253" s="71">
        <f t="shared" si="1"/>
        <v>106.1101349136384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4269.4799999999996</v>
      </c>
      <c r="E254" s="192">
        <v>3517.36</v>
      </c>
      <c r="F254" s="71">
        <f t="shared" si="1"/>
        <v>82.383803179778354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52547.949999999983</v>
      </c>
      <c r="E255" s="79">
        <f>E256-E260</f>
        <v>-247162.18</v>
      </c>
      <c r="F255" s="71">
        <f t="shared" si="1"/>
        <v>-470.35551339300594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131663.79999999999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131663.79999999999</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79115.850000000006</v>
      </c>
      <c r="E260" s="79">
        <f>SUM(E261:E263)</f>
        <v>247162.18</v>
      </c>
      <c r="F260" s="71">
        <f t="shared" si="1"/>
        <v>312.40539032317798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63492.41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79115.850000000006</v>
      </c>
      <c r="E262" s="192">
        <v>183669.77</v>
      </c>
      <c r="F262" s="71">
        <f t="shared" si="1"/>
        <v>232.1529377488834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2416.52</v>
      </c>
      <c r="E274" s="79">
        <f>SUM(E275:E277)+SUM(E286:E290)</f>
        <v>3718.76</v>
      </c>
      <c r="F274" s="71">
        <f t="shared" si="1"/>
        <v>153.88906361213648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2416.52</v>
      </c>
      <c r="E288" s="192">
        <v>3718.76</v>
      </c>
      <c r="F288" s="71">
        <f t="shared" si="39"/>
        <v>153.88906361213648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79175.16</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79175.16</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1256</v>
      </c>
      <c r="E300" s="192"/>
      <c r="F300" s="71">
        <f t="shared" ref="F300:F365" si="43">IF(D300&gt;0,IF(E300/D300&gt;=100,"&gt;&gt;100",E300/D300*100),"-")</f>
        <v>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1070.8800000000001</v>
      </c>
      <c r="E301" s="192"/>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2695.48</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5152.6499999999996</v>
      </c>
      <c r="E303" s="192">
        <v>11820.53</v>
      </c>
      <c r="F303" s="71">
        <f t="shared" si="43"/>
        <v>229.40681008801297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27339.98</v>
      </c>
      <c r="E308" s="192">
        <v>3197.75</v>
      </c>
      <c r="F308" s="71">
        <f t="shared" si="43"/>
        <v>11.696241182327128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11972.97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296135.65000000002</v>
      </c>
      <c r="E337" s="192">
        <v>275024.62</v>
      </c>
      <c r="F337" s="71">
        <f t="shared" si="43"/>
        <v>92.871162252839184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4116.1499999999996</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1824.13</v>
      </c>
      <c r="E343" s="192"/>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27399.96</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1757.79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55516.959999999999</v>
      </c>
      <c r="E381" s="192">
        <v>52547.96</v>
      </c>
      <c r="F381" s="71">
        <f>IF(D381&gt;0,IF(E381/D381&gt;=100,"&gt;&gt;100",E381/D381*100),"-")</f>
        <v>94.652084696280198</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79175.16</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3713918.4</v>
      </c>
      <c r="E114" s="60">
        <f t="shared" si="22"/>
        <v>4369658.59</v>
      </c>
      <c r="F114" s="45">
        <f t="shared" si="1"/>
        <v>117.65628964815167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3713918.4</v>
      </c>
      <c r="E115" s="60">
        <f t="shared" si="23"/>
        <v>4369658.59</v>
      </c>
      <c r="F115" s="45">
        <f t="shared" si="1"/>
        <v>117.65628964815167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3713918.4</v>
      </c>
      <c r="E117" s="194">
        <v>4369658.59</v>
      </c>
      <c r="F117" s="45">
        <f t="shared" si="1"/>
        <v>117.65628964815167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3713918.4</v>
      </c>
      <c r="E141" s="81">
        <f t="shared" si="28"/>
        <v>4369658.59</v>
      </c>
      <c r="F141" s="61">
        <f t="shared" si="1"/>
        <v>117.65628964815167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32" sqref="E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v>
      </c>
      <c r="E5" s="82">
        <f t="shared" si="0"/>
        <v>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v>
      </c>
      <c r="E22" s="83">
        <f t="shared" si="3"/>
        <v>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v>
      </c>
      <c r="E23" s="83">
        <f t="shared" si="4"/>
        <v>1</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v>
      </c>
      <c r="E25" s="195">
        <v>1</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8" sqref="D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302075.93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4146749.87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4053.77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3957549.48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3130615.91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466881.57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1490.87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358561.13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183976.44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1170.18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1170.18</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4160070.4200000004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26204.47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3943362.92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3117790</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466936.87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1434.92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357201.13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188503.1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1999.93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1999.93</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288755.37999999942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13730.759999999998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1757.79</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1757.79</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11972.97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11972.97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11972.97</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275024.62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275024.62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9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8795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OSZiF Otocac</cp:lastModifiedBy>
  <cp:lastPrinted>2026-02-04T13:54:06Z</cp:lastPrinted>
  <dcterms:created xsi:type="dcterms:W3CDTF">2022-04-01T05:14:30Z</dcterms:created>
  <dcterms:modified xsi:type="dcterms:W3CDTF">2026-02-04T14:00:07Z</dcterms:modified>
</cp:coreProperties>
</file>